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C:\Users\Jo\Documents\HumVenezuela\Tablas\Nacionales\Ultimas versiones\Agua y saneamiento\"/>
    </mc:Choice>
  </mc:AlternateContent>
  <xr:revisionPtr revIDLastSave="0" documentId="13_ncr:1_{143FEF90-A6C4-4A64-852C-B2CD9ABF7861}" xr6:coauthVersionLast="47" xr6:coauthVersionMax="47" xr10:uidLastSave="{00000000-0000-0000-0000-000000000000}"/>
  <bookViews>
    <workbookView xWindow="-110" yWindow="-110" windowWidth="19420" windowHeight="10420" xr2:uid="{00000000-000D-0000-FFFF-FFFF00000000}"/>
  </bookViews>
  <sheets>
    <sheet name="Tabla de Datos" sheetId="5" r:id="rId1"/>
    <sheet name="Tabla de Referencias" sheetId="6"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4" i="5" l="1"/>
  <c r="AH14" i="5"/>
  <c r="F7" i="5"/>
  <c r="T7" i="5" l="1"/>
  <c r="F16" i="5"/>
  <c r="T19" i="5"/>
  <c r="T18" i="5"/>
  <c r="T17" i="5"/>
  <c r="T16" i="5"/>
  <c r="T15" i="5"/>
  <c r="T14" i="5"/>
  <c r="T13" i="5"/>
  <c r="T12" i="5"/>
  <c r="T11" i="5"/>
  <c r="T10" i="5"/>
  <c r="AH20" i="5"/>
  <c r="AA19" i="5"/>
  <c r="AH19" i="5" s="1"/>
  <c r="AA14" i="5"/>
  <c r="AA12" i="5"/>
  <c r="AH12" i="5" s="1"/>
  <c r="AH9" i="5"/>
  <c r="AA9" i="5"/>
  <c r="M23" i="5"/>
  <c r="M22" i="5"/>
  <c r="T23" i="5"/>
  <c r="M21" i="5"/>
  <c r="T20" i="5"/>
  <c r="M20" i="5"/>
  <c r="M19" i="5"/>
  <c r="M18" i="5"/>
  <c r="M16" i="5"/>
  <c r="M14" i="5"/>
  <c r="M13" i="5"/>
  <c r="M12" i="5"/>
  <c r="M10" i="5"/>
  <c r="M9" i="5"/>
  <c r="M8" i="5"/>
  <c r="M7" i="5"/>
  <c r="AA10" i="5"/>
  <c r="AH10" i="5" s="1"/>
  <c r="AA7" i="5"/>
  <c r="AH7" i="5" s="1"/>
  <c r="M24" i="5"/>
  <c r="F10" i="5"/>
  <c r="F20" i="5"/>
  <c r="AJ12" i="5"/>
</calcChain>
</file>

<file path=xl/sharedStrings.xml><?xml version="1.0" encoding="utf-8"?>
<sst xmlns="http://schemas.openxmlformats.org/spreadsheetml/2006/main" count="3841" uniqueCount="566">
  <si>
    <t>Escala</t>
  </si>
  <si>
    <t>Profundidad</t>
  </si>
  <si>
    <t>#</t>
  </si>
  <si>
    <t>Indicadores</t>
  </si>
  <si>
    <t>Población base</t>
  </si>
  <si>
    <t>Indicador</t>
  </si>
  <si>
    <t>Año</t>
  </si>
  <si>
    <t>Población Base</t>
  </si>
  <si>
    <t>OMS</t>
  </si>
  <si>
    <t>Nacional</t>
  </si>
  <si>
    <t>Descripción</t>
  </si>
  <si>
    <t>Enlace</t>
  </si>
  <si>
    <t>Publicación</t>
  </si>
  <si>
    <t>Ámbito geográfico</t>
  </si>
  <si>
    <t>http://www.observatoriovsp.org/wp-content/uploads/Boletin-N%C2%BA-5_26-noviembre-2019_8.pdf</t>
  </si>
  <si>
    <t>¿Qué pasa con los servicios públicos en Venezuela? Resultados de la nueva encuesta sobre percepción de los servicios públicos y comparación anual</t>
  </si>
  <si>
    <t>https://reliefweb.int/sites/reliefweb.int/files/resources/WFP_VEN_FSA_Main%20Findings_2020_espanol_final.pdf</t>
  </si>
  <si>
    <t>Venezuela - Evaluación de seguridad alimentaria. Principales hallazgos</t>
  </si>
  <si>
    <t>https://www.ecopoliticavenezuela.org/2019/12/17/las-energias-renovables-y-el-acceso-universal-al-agua-potable-en-venezuela/</t>
  </si>
  <si>
    <t>JMP - OMS/Unicef</t>
  </si>
  <si>
    <t>https://washdata.org/data/country/VEN/household/download</t>
  </si>
  <si>
    <t>http://www.observatoriovsp.org/agua/</t>
  </si>
  <si>
    <t>Capacidad preservada</t>
  </si>
  <si>
    <t>Capacidad caída</t>
  </si>
  <si>
    <t>Aula Abierta</t>
  </si>
  <si>
    <t>Estimaciones en el uso del agua, saneamiento e higiene en la República Bolívariana de Venezuela (actualización: junio 2019)</t>
  </si>
  <si>
    <t>Población afectada (PA)</t>
  </si>
  <si>
    <t>Personas con necesidades humanitarias (PNH)</t>
  </si>
  <si>
    <t>Personas que han sufrido daño (PSD)</t>
  </si>
  <si>
    <t>Las energías renovables y el acceso universal al agua potable en Venezuela</t>
  </si>
  <si>
    <t>Alejandro López González</t>
  </si>
  <si>
    <t>Observatorio de Ecología Política de Venezuela</t>
  </si>
  <si>
    <t>Cáritas Venezuela</t>
  </si>
  <si>
    <t>Organización Mundial de la Salud (OMS)</t>
  </si>
  <si>
    <t>https://apps.who.int/gho/data/node.main.INADEQUATEWSH?lang=en</t>
  </si>
  <si>
    <t>Repositorio de datos del Observatorio Mundial de la Salud - Carga de enfermedad</t>
  </si>
  <si>
    <t>https://transparencia.org.ve/wp-content/uploads/2018/11/EPE-II-Sector-Agua.pdf</t>
  </si>
  <si>
    <t>Transparencia Venezuela</t>
  </si>
  <si>
    <t>Norberto Bausson</t>
  </si>
  <si>
    <t>Servicio de Agua potable y Saneamiento. Ahogados en la Indolencia. Ineficiencia. Improvisación y desidia.</t>
  </si>
  <si>
    <t>Grupo Interdisciplinario de la Sociedad Civil para el Abordaje de la Emergencia Humanitaria Compleja en Agua (GIEHC Agua)</t>
  </si>
  <si>
    <t>GIEHC Agua</t>
  </si>
  <si>
    <t>Encovi 2016. Encuestas en el sector Agua potable y Saneamiento</t>
  </si>
  <si>
    <t xml:space="preserve">Luis Alejandro Padrino </t>
  </si>
  <si>
    <t>La gestión de los recursos hídricos: un factor en la crisis humanitaria de Venezuela</t>
  </si>
  <si>
    <t>https://www.iagua.es/blogs/luis-alejandro-padrino/gestion-recursos-hidricos-factor-crisis-humanitaria-venezuela</t>
  </si>
  <si>
    <t>iAgua</t>
  </si>
  <si>
    <t>http://www.cvc.com.ve/docs/2019131131355Plan%20Nacional%20de%20Infraestructura%20CVC.pdf</t>
  </si>
  <si>
    <t>https://www.unicef.org/lac/sites/unicef.org.lac/files/2018-04/2016_LAC-snapshot-wash_SPA.pdf</t>
  </si>
  <si>
    <t>Personas que defecan al aire libre</t>
  </si>
  <si>
    <t>Programa Conjunto de Monitoreo para el suministro de agua, saneamiento e higiene (JMP - OMS/Unicef)</t>
  </si>
  <si>
    <t>Desigualdades en materia de saneamiento y agua potable en América Latina y el Caribe</t>
  </si>
  <si>
    <t>http://caf.msinfo.info/bases/biblo/texto/isi-17.pdf</t>
  </si>
  <si>
    <t>Corporación Andina de Fomento (CAF)</t>
  </si>
  <si>
    <t>Venezuela. Análisis del Sector Agua Potable y Saneamiento</t>
  </si>
  <si>
    <t>https://orinocodotblog.files.wordpress.com/2018/10/ruta_del_agua_181010.pdf</t>
  </si>
  <si>
    <t>Grupo Orinoco</t>
  </si>
  <si>
    <t>Hoja de Ruta para recuperar los servicios de Agua Potable y Saneamiento en Venezuela</t>
  </si>
  <si>
    <t>Cámara Venezolana de la Construcción</t>
  </si>
  <si>
    <t>Propuesta para un Plan Nacional de Infraestructura</t>
  </si>
  <si>
    <t>https://cedice.org.ve/observatoriogp/wp-content/uploads/2019/07/Agua_y_saneamiento_Cordoba_web.pdf</t>
  </si>
  <si>
    <t>Gasto público y su incidencia en el tratamiento del agua y la salud de los venezolanos</t>
  </si>
  <si>
    <t>Cedice Libertad. Observatorio de Gasto Público</t>
  </si>
  <si>
    <t>2018/1959</t>
  </si>
  <si>
    <t>Organización de las Naciones Unidas para la Alimentación y la Agricultura (FAO) - AQUASTAT</t>
  </si>
  <si>
    <t>https://storage.googleapis.com/fao-aquastat.appspot.com/Excel/dams/VEN-dams_eng.xlsx</t>
  </si>
  <si>
    <t>FAO - AQUASTAT</t>
  </si>
  <si>
    <t>Country Profile - Venezuela (Bolivarian Republic of) - Factsheets - Dams</t>
  </si>
  <si>
    <t>Jesús Castillo</t>
  </si>
  <si>
    <t>La Venezuela sin agua potable es tierra fértil para el COVID-19</t>
  </si>
  <si>
    <t>https://cronica.uno/la-venezuela-sin-agua-potable-es-tierra-fertil-para-covid-19/</t>
  </si>
  <si>
    <t>Crónica.uno</t>
  </si>
  <si>
    <t>Observatorio de Gasto Público del Centro de Divulgación del Conocimiento Económico para la Libertad (Cedice Libertad)</t>
  </si>
  <si>
    <t>Prodavinci</t>
  </si>
  <si>
    <t>http://factor.prodavinci.com/vivirsinagua/index.html</t>
  </si>
  <si>
    <t>Vivir sin agua. Especial de Prodavinci</t>
  </si>
  <si>
    <t>Monitor Ciudad</t>
  </si>
  <si>
    <t>http://www.ultimasnoticias.com.ve/noticias/pulso/agua-comenzo-a-llegar-a-parte-alta-de-maturin/</t>
  </si>
  <si>
    <t>Maturín</t>
  </si>
  <si>
    <t>Últimas Noticias</t>
  </si>
  <si>
    <t>Agua comenzó a llegar a parte alta de Maturín</t>
  </si>
  <si>
    <t>Yelitza Santaella. Gobernadora de Monagas</t>
  </si>
  <si>
    <t>Zulia</t>
  </si>
  <si>
    <t>Caracas</t>
  </si>
  <si>
    <t>Red Interamericana de Academias de Ciencias (IANAS)</t>
  </si>
  <si>
    <t>Reporte Nacional sobre la Emergencia Humanitaria Compleja en el Derecho al Agua 2018</t>
  </si>
  <si>
    <t>Fundación AguaClara, Coalición Clima21, Aguas Sin Fronteras, Mesas Técnicas de Agua de la Red de Organizaciones de Baruta del estado Miranda y Fuerza Ecológica de Calabozo (FECOLCA)</t>
  </si>
  <si>
    <t>https://publications.iadb.org/publications/spanish/document/Proceso_Regional_de_Las_Am%C3%A9ricas_Foro_Mundial_del_Agua_2018_Informe_subregional_Sudam%C3%A9rica.pdf</t>
  </si>
  <si>
    <t>Banco Interamericano de Desarrollo (BID)</t>
  </si>
  <si>
    <t>BID</t>
  </si>
  <si>
    <t xml:space="preserve">Proceso Regional de Las Américas Foro Mundial del Agua (2018): Informe subregional Sudamérica </t>
  </si>
  <si>
    <t>Personas en hogares rurales no conectadas al sistema de acueductos</t>
  </si>
  <si>
    <t>Capacidad alcanzada</t>
  </si>
  <si>
    <t>% de Caída</t>
  </si>
  <si>
    <t xml:space="preserve">Caída de la cantidad de agua distribuida (Litros/persona/día) </t>
  </si>
  <si>
    <t>Embalses de recolección de agua cruda inoperativos</t>
  </si>
  <si>
    <t>Caída de la capacidad de recolección de agua en embalses (Millones de m3)</t>
  </si>
  <si>
    <t>Población expuesta a consumo de agua no potable</t>
  </si>
  <si>
    <t>Solo 17 de 335 municipios del país tienen agua constante durante la cuarentena</t>
  </si>
  <si>
    <t>https://elpitazo.net/reportajes/servicio-en-cuarentena-solo-17-de-los-335-municipios-del-pais-tienen-suministro-de-agua-constante/</t>
  </si>
  <si>
    <t>El Pitazo</t>
  </si>
  <si>
    <t>Universidad Católica Andrés Bello (UCAB)</t>
  </si>
  <si>
    <t>Fondo de las Naciones Unidas para la Infancia (Unicef)</t>
  </si>
  <si>
    <t>Viviendas sin conexión al sistema de acueductos (N° de viviendas)</t>
  </si>
  <si>
    <t>N° PA</t>
  </si>
  <si>
    <t>N° PNH</t>
  </si>
  <si>
    <t>N° PSD</t>
  </si>
  <si>
    <t>Encuesta Nacional de Condiciones de Vida 2019-2020. Cambios demográficos</t>
  </si>
  <si>
    <t>Personas que obtienen agua a través de camiones cisterna</t>
  </si>
  <si>
    <t>Personas que reportan problemas en el color del agua recibida por acueductos</t>
  </si>
  <si>
    <t>Personas que se abastecen de agua a través de pilas públicas</t>
  </si>
  <si>
    <t>Médicos por la Salud</t>
  </si>
  <si>
    <t>Encuesta Nacional de Hospitales en Gasto público y su incidencia en el tratamiento del agua y la salud de los venezolanos</t>
  </si>
  <si>
    <t>https://reliefweb.int/sites/reliefweb.int/files/resources/venezuela_hrp_2020_es_vf.pdf</t>
  </si>
  <si>
    <t>Plan de Respuesta Humanitaria con Panorama de Necesidades Humanitarias - Venezuela (2020)</t>
  </si>
  <si>
    <t>https://www.paho.org/hq/index.php?option=com_docman&amp;view=download&amp;alias=50464-cd57-inf-7-s-ops-cooperacion-venezuela&amp;category_slug=cd57-es&amp;Itemid=270&amp;lang=es</t>
  </si>
  <si>
    <t>Respuesta de la OPS para mantener una agenda eficaz de cooperación técnica en Venezuela y en los Estados miembros vecinos</t>
  </si>
  <si>
    <t>Organización Panamericana de la Salud (OPS/OMS)</t>
  </si>
  <si>
    <t>OPS/OMS</t>
  </si>
  <si>
    <t>Personas que sufren diarreas</t>
  </si>
  <si>
    <t>Embalses eutrofizados, colmatados y contaminados</t>
  </si>
  <si>
    <t>Calidad de las aguas en Venezuela</t>
  </si>
  <si>
    <t>http://www.ianas.org/images/books/wb9d.pdf</t>
  </si>
  <si>
    <t>https://www.dw.com/es/venezuela-se-queda-sin-agua-en-medio-de-la-crisis-del-coronavirus/a-53564016</t>
  </si>
  <si>
    <t>Venezuela se queda sin agua en medio de la crisis del coronavirus</t>
  </si>
  <si>
    <t>Deutsche Welle (DW)</t>
  </si>
  <si>
    <t>DW</t>
  </si>
  <si>
    <t>Crisis de aguas servidas en Venezuela: el drama de vivir entre la pestilencia</t>
  </si>
  <si>
    <t>https://lanacionweb.com/nacional/crisis-de-aguas-servidas-en-venezuela-el-drama-de-vivir-entre-la-pestilencia/</t>
  </si>
  <si>
    <t>Diario La Nación</t>
  </si>
  <si>
    <t>Rosecny Zambrano, Danny Márquez, Enrique Suárez, Miguel Delgado, María Virginia Matute, José Rivas</t>
  </si>
  <si>
    <t>https://www.amnistia.org/ve/blog/2019/03/9735/salud-de-venezolanos-en-peligro-por-aguas-contaminados-y-no-potabilizadas</t>
  </si>
  <si>
    <t>Amnistía Internacional</t>
  </si>
  <si>
    <t>Salud de venezolanos en peligro por aguas contaminadas y no potables</t>
  </si>
  <si>
    <t>Alto Comisionado de las Naciones Unidas para los Refugiados (ACNUR)</t>
  </si>
  <si>
    <t>ACNUR</t>
  </si>
  <si>
    <t>No dejar a nadie atrás. Informe Mundial de las Naciones Unidas sobre el Desarrollo de los Recursos Hídricos 2019</t>
  </si>
  <si>
    <t>https://www.acnur.org/5c93e4c34.pdf</t>
  </si>
  <si>
    <t>https://cedice.org.ve/observatoriogp/wp-content/uploads/2016/09/OGP_Agua_FINAL4.pdf</t>
  </si>
  <si>
    <t>Gasto público en el sector agua potable y saneamiento</t>
  </si>
  <si>
    <t>https://www.amnistia.org/ve/blog/2017/04/1754/la-falta-de-gestion-y-salubridad-del-agua-potable-pone-en-peligro-mortal-a-cientos-de-miles-de-familias-venezolanas</t>
  </si>
  <si>
    <t>La falta de gestión y salubridad del agua potable pone en peligro mortal a cientos de miles de familias venezolanas</t>
  </si>
  <si>
    <t>El Nacional</t>
  </si>
  <si>
    <t>https://elestimulo.com/climax/sin-agua-no-hay-paraiso-pero-si-infecciones/</t>
  </si>
  <si>
    <t>Sin agua no hay paraíso pero sí infecciones</t>
  </si>
  <si>
    <t>El Estímulo</t>
  </si>
  <si>
    <t>Jesús Piñero</t>
  </si>
  <si>
    <t>https://www.humanitarianresponse.info/sites/www.humanitarianresponse.info/files/documents/files/200626_final_newsletters_hrp_covid19_5w_0.pdf</t>
  </si>
  <si>
    <t>Clúster ASH (WASH) Venezuela – mayo 2020</t>
  </si>
  <si>
    <t>Clúster ASH</t>
  </si>
  <si>
    <t>Clúster Agua, Saneamiento e Higiene (ASH) - Venezuela</t>
  </si>
  <si>
    <t>José María De Viana</t>
  </si>
  <si>
    <t>La Gran Aldea</t>
  </si>
  <si>
    <t>https://lagranaldea.com/2020/06/04/se-vuelve-turbia-la-falta-de-agua-potable-en-venezuela/</t>
  </si>
  <si>
    <t>Se vuelve turbia la falta de agua potable en Venezuela</t>
  </si>
  <si>
    <t>http://factor.prodavinci.com/porquenohayaguaencaracas/index.html</t>
  </si>
  <si>
    <t>¿Por qué no hay agua en Caracas?</t>
  </si>
  <si>
    <t>Indira Rojas</t>
  </si>
  <si>
    <t>José María de Viana (II): "lo de los mil camiones cisternas es solo propaganda cruel"</t>
  </si>
  <si>
    <t>https://www.caraotadigital.net/nacionales/jose-maria-de-viana-ii-lo-de-los-mil-camiones-cisternas-es-solo-propaganda-cruel</t>
  </si>
  <si>
    <t>Caraota Digital</t>
  </si>
  <si>
    <t>http://ve.scielo.org/scielo.php?script=sci_arttext&amp;pid=S0004-06492014000100007</t>
  </si>
  <si>
    <t>José Javier Díaz Mora, Luis Echezuria M, Nelly Petit de Molero, María Auxiliadora Cardozo V, Armando Arias G, Alejandro Rísquez P</t>
  </si>
  <si>
    <t>Diarrea aguda: Epidemiología, concepto, clasificación, clínica, diagnóstico, vacuna contra rotavirus.</t>
  </si>
  <si>
    <t>Archivos Venezolanos de Puericultura y Pediatría</t>
  </si>
  <si>
    <t>https://www.analitica.com/actualidad/actualidad-nacional/salesianos-tomas-de-agua/</t>
  </si>
  <si>
    <t>Los Teques</t>
  </si>
  <si>
    <t>Salesianos habilitan tomas de agua para calmar sed de miles de tequeños</t>
  </si>
  <si>
    <t>Daniel Murolo</t>
  </si>
  <si>
    <t>Analítica</t>
  </si>
  <si>
    <t>Ministerio del Poder Popular para la Salud (MPPS)</t>
  </si>
  <si>
    <t>Anuario de Mortalidad 2014 (Publicado en agosto 2018)</t>
  </si>
  <si>
    <t>https://www.ovsalud.org/descargas/publicaciones/documentos-oficiales/Anuario-Mortalidad-2014.pdf</t>
  </si>
  <si>
    <t>http://www.observatoriovsp.org/situacion-de-los-servicios-publicos/</t>
  </si>
  <si>
    <t>Situación de los servicios públicos desde un mirada ciudadana</t>
  </si>
  <si>
    <t>Población con servicios deficientes de recolección de aguas servidas</t>
  </si>
  <si>
    <t>Percepción ciudadana de los servicios públicos en Venezuela - Resultados medición diciembre 2019</t>
  </si>
  <si>
    <t>http://www.observatoriovsp.org/wp-content/uploads/Boletin_No_8_febrero_2020_6_.pdf</t>
  </si>
  <si>
    <t>https://publications.iadb.org/es/riesgo-climatico-y-definicion-de-estrategias-financieras-para-su-mitigacion-en-el-sector-agua-y</t>
  </si>
  <si>
    <t>Riesgo climático y definición de estrategias financieras para su mitigación en el sector agua y saneamiento en ALC: Escenarios climáticos: Identificación y recopilación de acuerdos para su mitigación</t>
  </si>
  <si>
    <t>Rojas Polanco, María Isabel; Andrades, Jesús; Córdoba, José Rafael; Quintero, Yobany; Mejías, Jesús</t>
  </si>
  <si>
    <t>Andrés Cañizales</t>
  </si>
  <si>
    <t>https://elestimulo.com/las-dimensiones-de-la-crisis-humanitaria-en-venezuela/</t>
  </si>
  <si>
    <t>Las dimensiones de la crisis humanitaria en Venezuela</t>
  </si>
  <si>
    <t>Crisis en Venezuela: por qué la falta de agua es más grave (y peligrosa) que los cortes de electricidad</t>
  </si>
  <si>
    <t>https://www.bbc.com/mundo/noticias-america-latina-47796053</t>
  </si>
  <si>
    <t>BBC</t>
  </si>
  <si>
    <t>Ángel Bermúdez</t>
  </si>
  <si>
    <t>Venezolanos sufren sin gas mientras Pdvsa asegura que el producto sobra</t>
  </si>
  <si>
    <t>https://cronica.uno/sin-gas-venezolanos-sufren-mientras-pdvsa-asegura-que-el-producto-sobra/</t>
  </si>
  <si>
    <t>Erick Mayora</t>
  </si>
  <si>
    <t>https://www.observatoriovsp.org/gas/</t>
  </si>
  <si>
    <t>Mediciones del Servicio de Gas</t>
  </si>
  <si>
    <t>https://www.elnacional.com/venezuela/caraquenos-denuncian-que-no-tienen-agua-desde-hace-mas-de-una-semana/</t>
  </si>
  <si>
    <t>Caraqueños denuncian que no tienen agua desde hace más de una semana</t>
  </si>
  <si>
    <t>https://lanoticiadebarinas.com/locales/mas-de-un-mes-sin-agua-sectores-de-barinitas/</t>
  </si>
  <si>
    <t>Mas de un mes sin agua sectores de Barinitas</t>
  </si>
  <si>
    <t>Barinas</t>
  </si>
  <si>
    <t>La Noticia de Barinas</t>
  </si>
  <si>
    <t>https://www.laprensalara.com.ve/nota/3980/2019/08/habitantes-de-las-casitas-denuncian-8-meses-sin-agua</t>
  </si>
  <si>
    <t>Habitantes de "Las Casitas" denuncian 8 meses sin agua</t>
  </si>
  <si>
    <t>Osman Rojas</t>
  </si>
  <si>
    <t>La Prensa de Lara</t>
  </si>
  <si>
    <t>Lara</t>
  </si>
  <si>
    <t>https://efectococuyo.com/la-humanidad/los-primeros-seis-meses-de-2019-en-el-zulia-sin-luz-agua-gas-y-escasez-de-transporte/</t>
  </si>
  <si>
    <t>Los primeros seis meses de 2019 en el Zulia: sin luz, agua, gas y escasez de transporte</t>
  </si>
  <si>
    <t>Efecto Cocuyo</t>
  </si>
  <si>
    <t>Ronny Rodríguez</t>
  </si>
  <si>
    <t>Agua de tomas no autorizadas son una amenaza a la salud pública</t>
  </si>
  <si>
    <t>https://cronica.uno/agua-de-tomas-no-autorizadas-son-una-amenaza-a-la-salud-publica/</t>
  </si>
  <si>
    <t>https://www.laprensalara.com.ve/nota/-5024/19/05/crisis-por-agua-se-agudiza-en-lara</t>
  </si>
  <si>
    <t>Crisis por Agua se agudiza en Lara</t>
  </si>
  <si>
    <t>Ana Uzcátegui</t>
  </si>
  <si>
    <t>Falcón: Habitantes de Pueblo Nuevo denuncian que comunidades tienen más de 11 años sin agua potable</t>
  </si>
  <si>
    <t>https://www.ecopoliticavenezuela.org/2020/04/12/falcon-habitantes-de-pueblo-nuevo-denuncian-que-comunidades-tienen-mas-de-11-anos-sin-agua-potable/</t>
  </si>
  <si>
    <t>Falcón</t>
  </si>
  <si>
    <t>Voces por el Agua</t>
  </si>
  <si>
    <t>https://www.elimpulso.com/2019/10/21/the-new-york-times-un-tercio-del-agua-potable-en-caracas-esta-contaminada-21oct/</t>
  </si>
  <si>
    <t>Un millón de caraqueños consumen agua contaminada</t>
  </si>
  <si>
    <t>El Impulso</t>
  </si>
  <si>
    <t>https://elestimulo.com/por-que-el-agua-se-convirtio-en-un-problema-de-salud-publica-en-venezuela/</t>
  </si>
  <si>
    <t>¿Por qué el agua se convirtió en un problema de salud pública en Venezuela?</t>
  </si>
  <si>
    <t>José Escalona</t>
  </si>
  <si>
    <t>https://elestimulo.com/climax/limpiar-el-agua-o-exponerse-a-morir/</t>
  </si>
  <si>
    <t>Limpiar el agua o exponerse a morir</t>
  </si>
  <si>
    <t>Alexandra Sucre</t>
  </si>
  <si>
    <t>https://primicia.com.ve/guayana/ciudad/brisas-del-rio-colapsada-por-aguas-servidas/</t>
  </si>
  <si>
    <t>Brisas del Río colapsada por aguas servidas</t>
  </si>
  <si>
    <t>Primicia</t>
  </si>
  <si>
    <t>Puerto Ordaz</t>
  </si>
  <si>
    <t>Verónica Millán</t>
  </si>
  <si>
    <t>https://elestimulo.com/climax/vivir-con-sarna-la-enfermedad-de-la-pobreza/</t>
  </si>
  <si>
    <t>Vivir con sarna</t>
  </si>
  <si>
    <t>Alejandro Ramírez Morón</t>
  </si>
  <si>
    <t>https://efectococuyo.com/cocuyo-chequea/rehabilitacion-plantas-potabilizadoras-2017-cocuyochequea/</t>
  </si>
  <si>
    <t xml:space="preserve">Rehabilitación de plantas potabilizadoras de agua se hizo a medias en 2017
</t>
  </si>
  <si>
    <t>Shari Avendaño</t>
  </si>
  <si>
    <t>Personas con dificultades para hervir el agua por no recibir la bombona de gas en su comunidad</t>
  </si>
  <si>
    <t>Plantas de potabilización con deficiencias severas de funcionamiento</t>
  </si>
  <si>
    <t>Personas conectadas al sistema de acueductos que reciben agua una vez a la semana</t>
  </si>
  <si>
    <t>Saneamiento</t>
  </si>
  <si>
    <t>Personas en viviendas sin conexión a la red de cloacas</t>
  </si>
  <si>
    <t>Personas en viviendas que usan pozos sépticos</t>
  </si>
  <si>
    <t>Personas en viviendas que usan inodoros sin conexión</t>
  </si>
  <si>
    <t>Personas en viviendas que usan letrinas</t>
  </si>
  <si>
    <t>Capacidad</t>
  </si>
  <si>
    <t>% de Capacidad</t>
  </si>
  <si>
    <t>Cantidad de agua distribuida (Litros/persona/día)</t>
  </si>
  <si>
    <t>Capacidad operativa para el abastecimiento de agua (Litros x segundo)</t>
  </si>
  <si>
    <t>Embalses operativos para recolección de agua cruda</t>
  </si>
  <si>
    <t>Capacidad de recolección de agua cruda en embalses (Millones de m3)</t>
  </si>
  <si>
    <t>Viviendas conectadas a la red de acueductos  (N° de viviendas)</t>
  </si>
  <si>
    <t>Acceso al agua potable</t>
  </si>
  <si>
    <t>% ó Tasa</t>
  </si>
  <si>
    <t>% PA</t>
  </si>
  <si>
    <t>% PNH</t>
  </si>
  <si>
    <t>UCAB</t>
  </si>
  <si>
    <t>IANAS</t>
  </si>
  <si>
    <t>Raúl Córdoba/Cedice Libertad. Observatorio de Gasto Público</t>
  </si>
  <si>
    <t>CEDICE</t>
  </si>
  <si>
    <t>CAF</t>
  </si>
  <si>
    <t>Crónica Uno</t>
  </si>
  <si>
    <t>UNICEF</t>
  </si>
  <si>
    <t>Observatrio Venezolano de la Salud (OVS)</t>
  </si>
  <si>
    <t>8 estados del país</t>
  </si>
  <si>
    <t xml:space="preserve">S.A.M.A.N. (Sistema de Monitoreo, Alerta y Atención en Nutrición y Salud) Octubre-Diciembre 2019 </t>
  </si>
  <si>
    <t>http://caritasvenezuela.org/mapas-y-boletines-de-nuestra-accion/</t>
  </si>
  <si>
    <t>OCHA-Venezuela</t>
  </si>
  <si>
    <t>Fuente</t>
  </si>
  <si>
    <t>Cantidad de agua sin potabilización segura (Litros x segundo)</t>
  </si>
  <si>
    <t>Cantidad de agua potabilizada (Litros x segundo)</t>
  </si>
  <si>
    <t>https://elpitazo.net/gran-caracas/menos-de-12-horas-cada-dos-semanas-recibe-agua-el-eje-guarenas-guatire/</t>
  </si>
  <si>
    <t>Menos de 12 horas cada dos semanas recibe agua el eje Guarenas-Guatire</t>
  </si>
  <si>
    <t>Guarenas</t>
  </si>
  <si>
    <t>Intensidad</t>
  </si>
  <si>
    <t xml:space="preserve">S.A.M.A.N. (Sistema de Monitoreo, Alerta y Atención en Nutrición y Salud). Enero-Marzo 2020 </t>
  </si>
  <si>
    <t>http://caritasvenezuela.org/wp-content/uploads/2020/06/Boletin-SAMAN.-ENER-MAR-2020.pdf</t>
  </si>
  <si>
    <t>No publicado</t>
  </si>
  <si>
    <t>Disponibilidad de embalses no eutrofizados, colmatados o contaminados</t>
  </si>
  <si>
    <t>http://editorascienza.com.br/pdfs/iie/10.26626978-85-5953-031-5.2018C005.pdf</t>
  </si>
  <si>
    <t>Impact Assessment of Water Translocation from the Tucutunemo River to Camatagua Reservoir (Aragua State, Venezuela)</t>
  </si>
  <si>
    <t>Universidad Central de Venezuela (UCV); Universidad de los Andes (ULA)</t>
  </si>
  <si>
    <t>Matos M.L., Guajardo N.</t>
  </si>
  <si>
    <t>https://www.academia.edu/23987860/EL_LEGADO_DEL_INOS_A_HIDROVEN_Y_SUS_FILIALES?email_work_card=reading-history</t>
  </si>
  <si>
    <t>El legado del INOS a Hidroven y sus filiales</t>
  </si>
  <si>
    <t>Pedro Boris Castellanos</t>
  </si>
  <si>
    <t>Data demográfica</t>
  </si>
  <si>
    <t>Población base de Venezuela</t>
  </si>
  <si>
    <t>Venezuela</t>
  </si>
  <si>
    <t>CELADE</t>
  </si>
  <si>
    <t>Estimaciones y proyecciones de población a largo plazo. 1950-2100. Revisión 2019</t>
  </si>
  <si>
    <t>https://celade.cepal.org/bdcelade/proyecciones/resultados/20_VEN.xlsx</t>
  </si>
  <si>
    <t>Capacidades deterioradas o caídas (CDC)</t>
  </si>
  <si>
    <t>Capacidades preservadas o disponibles (CPD)</t>
  </si>
  <si>
    <t>Personas conectadas que redujeron cantidad o variedad de alimentos por falta de servicio de agua</t>
  </si>
  <si>
    <t>Caída de la cantidad de agua distribuida (Litros/persona/día)</t>
  </si>
  <si>
    <t>Plantas de potabilización en funcionamiento adecuado</t>
  </si>
  <si>
    <t>Programa Mundial de Alimentos (PMA)</t>
  </si>
  <si>
    <t>PMA</t>
  </si>
  <si>
    <t>HumVenezuela</t>
  </si>
  <si>
    <t>Primer Simposio Nacional de Recursos Hídricos. Venezuela, del 24 al 27 de Noviembre 2020</t>
  </si>
  <si>
    <t xml:space="preserve">Academia Nacional de la Ingeniería y el Hábitat, Universidad de Los Andes, Centro Interamericano de Desarrollo e Investigación Ambiental y Territorial, Universidad Central de Venezuela, Universidad Nacional Experimental de Los LLanos Ezequiel Zamora, Universidad de Carabobo y Academia de Mérida </t>
  </si>
  <si>
    <t>http://acading.org.ve/info/comunicacion/pubdocs/1er_Simposio_Nacional_de_Recursos_Hidricos/I-SNRH2020-Resumenes-Ponentes-publico.pdf</t>
  </si>
  <si>
    <t>Acading</t>
  </si>
  <si>
    <t>Situación del servicio público de acceso al agua potable en Venezuela. Violación a los derechos al agua y a la salud. Informe Preliminar. Enero.Marzo 2021</t>
  </si>
  <si>
    <t>http://aulaabiertavenezuela.org/wp-content/uploads/2021/03/INFORME-PRELIMINAR-ACCESO-AL-AGUA.pdf</t>
  </si>
  <si>
    <t>Venezuela en gotas</t>
  </si>
  <si>
    <t>https://www.iagua.es/blogs/jesus-castillo/venezuela-gotas</t>
  </si>
  <si>
    <t>Iagua.es</t>
  </si>
  <si>
    <t xml:space="preserve"> Personas que deben recurrir a fuentes alternativas de abastecimiento de agua</t>
  </si>
  <si>
    <t>-</t>
  </si>
  <si>
    <t>https://cedice.org.ve/observatoriogp/portfolio-items/monitoreo-de-servicios-publicos-en-venezuela-junio-2021/?portfolioCats=14</t>
  </si>
  <si>
    <t>Monitoreo de Servicios Públicos en Venezuela (Junio 2021)</t>
  </si>
  <si>
    <t>Personas que reportan señales de agua contaminada</t>
  </si>
  <si>
    <t>Situación del servicio público de acceso al agua potable en Venezuela. Violaciones a los derechos al agua y a la salud (enero  - marzo 2021)</t>
  </si>
  <si>
    <t>OVSP</t>
  </si>
  <si>
    <t>Resumen de nuevos datos de la encuesta percepción ciudadana de los servicios públicos. Boletín N° 25. Julio 2021</t>
  </si>
  <si>
    <t>https://www.observatoriovsp.org/wp-content/uploads/boletin-25_4-comprimido.pdf</t>
  </si>
  <si>
    <t>Nuevo estudio del OVSP reflejó cambios en la percepción ciudadana de los servicios públicos iniciando el segundo semestre del año. 2021</t>
  </si>
  <si>
    <t>http://www.observatoriovsp.org/nuevo-estudio-del-ovsp-reflejo-cambios-en-la-percepcion-ciudadana-de-los-servicios-publicos-iniciando-el-segundo-semestre-del-ano/</t>
  </si>
  <si>
    <t>Boletin Informativo del OVSP. Observatorio de Servicios Públicos. N° 20. Resultados del estudio de percepción ciudadana sobre servicios públicos. Febrero 2021. Enero 2021</t>
  </si>
  <si>
    <t>http://www.observatoriovsp.org/wp-content/uploads/Boletin-20.-Version-final-web.pdf</t>
  </si>
  <si>
    <t>https://efectococuyo.com/la-humanidad/estudio-de-aula-abierta-revela-que-912-de-personas-carece-de-servicio-electrico-de-calidad/</t>
  </si>
  <si>
    <t>Estudio de Aula Abierta revela que 91,2 % de personas carece de servicio eléctrico de calidad</t>
  </si>
  <si>
    <t>http://aulaabiertavenezuela.org/index.php/2020/05/04/foros-virtuales-de-aula-abierta-ratificaron-la-crisis-de-servicios-publicos-y-la-necesidad-de-una-ley-de-universidades/</t>
  </si>
  <si>
    <t>Foros virtuales de Aula Abierta ratificaron la crisis de servicios públicos y la necesidad de una Ley de Universidades</t>
  </si>
  <si>
    <t>Personas que se abastecen de agua a través de la compra de botellones</t>
  </si>
  <si>
    <t>Personas que obtienen agua a través de pozos subterráneos</t>
  </si>
  <si>
    <t>Personas que obtienen agua en casa de vecinos o familiares</t>
  </si>
  <si>
    <t>Personas que reportan problemas en el olor del agua recibida por acueductos</t>
  </si>
  <si>
    <t>Personas que reportan problemas en el sabor del agua recibida por acueductos</t>
  </si>
  <si>
    <t>Tuberías del sistema de acueductos no presurizadas (%)</t>
  </si>
  <si>
    <t>Tuberías del sistema de acueductos presurizadas (%)</t>
  </si>
  <si>
    <t>Organización Panamericana de la Salud (OPS)</t>
  </si>
  <si>
    <t>OPS</t>
  </si>
  <si>
    <t>Respuesta de la OPS para mantener una agenda eficaz de cooperación técnica en Venezuela y en los Estados miembros vecinos. De noviembre del 2016 a julio del 2020</t>
  </si>
  <si>
    <t>https://iris.paho.org/bitstream/handle/10665.2/53028/OPSPHEHEO200044_spa.pdf?sequence=1&amp;isAllowed=y</t>
  </si>
  <si>
    <t>REPORTAJE | Turbia es el agua que se consume en Venezuela</t>
  </si>
  <si>
    <t>https://humvenezuela.com/reportaje-4-turbia-es-el-agua-que-se-consume-en-venezuela/</t>
  </si>
  <si>
    <t>Observatorio Venezolano de Servicios Públicos (OVSP)</t>
  </si>
  <si>
    <t xml:space="preserve">OVSP: la inconsistencia en el suministro de agua potable es el principal motivo para valorar el servicio de forma negativa </t>
  </si>
  <si>
    <t>https://www.observatoriovsp.org/ovsp-la-inconstancia-en-el-suministro-del-agua-potable-es-el-principal-motivo-para-valorar-el-servicio-de-forma-negativa/</t>
  </si>
  <si>
    <t xml:space="preserve"> .</t>
  </si>
  <si>
    <t>https://cronica.uno/los-venezolanos-se-rebuscan-ante-la-privatizacion-del-servicio-de-agua-y-ii/</t>
  </si>
  <si>
    <t>Los venezolanos se rebuscan ante la “privatización” del servicio de agua</t>
  </si>
  <si>
    <t>https://cronica.uno/el-acceso-al-agua-para-los-venezolanos-es-ineficiente-y-con-una-calidad-inadecuada-i/</t>
  </si>
  <si>
    <t>El acceso al agua para los venezolanos es ineficiente y con una calidad inadecuada</t>
  </si>
  <si>
    <t>Falta de acceso al agua potable agrava la pandemia por COVID-19 en Venezuela</t>
  </si>
  <si>
    <t>https://dplfblog.com/2021/04/08/falta-de-acceso-al-agua-potable-agrava-la-pandemia-por-covid-19-en-venezuela/</t>
  </si>
  <si>
    <t>Fundación para el Debido Proceso (DPLF)</t>
  </si>
  <si>
    <t>https://www.observatoriovsp.org/ovsp-442-de-los-consultados-almacena-agua-ante-las-fallas-en-el-servicio/</t>
  </si>
  <si>
    <t>OVSP: 44,2% de los consultados almacena agua ante las fallas en el servicio</t>
  </si>
  <si>
    <t>https://www.descifrado.com/2020/07/02/crece-el-comercio-de-bidones-en-dolares-ante-la-escasez-de-agua-potable/</t>
  </si>
  <si>
    <t>Crece el comercio de bidones en dólares ante la escasez de agua potable</t>
  </si>
  <si>
    <t>Descifrado</t>
  </si>
  <si>
    <t>https://www.elespectador.com/mundo/venezuela-espera-que-el-agua-salga-del-grifo/</t>
  </si>
  <si>
    <t>Venezuela espera que el agua salga del grifo</t>
  </si>
  <si>
    <t>El Espectador</t>
  </si>
  <si>
    <t>Pozos y más pozos horadan la capital de Venezuela en busca de agua</t>
  </si>
  <si>
    <t>https://ipsnoticias.net/2021/02/pozos-mas-pozos-horadan-la-capital-venezuela-busca-agua/</t>
  </si>
  <si>
    <t>IPS Noticias</t>
  </si>
  <si>
    <t>Distrito Capital</t>
  </si>
  <si>
    <t>REPORTAJE | Los hogares venezolanos cuentan hasta la última gota de agua</t>
  </si>
  <si>
    <t>https://humvenezuela.com/reportaje-3-los-hogares-venezolanos-cuentan-hasta-la-ultima-gota-de-agua/</t>
  </si>
  <si>
    <t>José María de Viana</t>
  </si>
  <si>
    <t>Hacen falta 9.000 litros de agua por segundo para abastecer toda Caracas</t>
  </si>
  <si>
    <t>https://elpitazo.net/reportajes/hacen-falta-mas-de-9-000-litros-de-agua-por-segundo-para-abastecer-toda-caracas/</t>
  </si>
  <si>
    <t>Expresidente de Hidrocapital: Los embalses están vacíos hace dos décadas</t>
  </si>
  <si>
    <t>https://www.analitica.com/economia/expresidente-de-hidrocapital-los-embalses-estan-vacios-desde-hace-dos-decadas/</t>
  </si>
  <si>
    <t>Tal Cual</t>
  </si>
  <si>
    <t>Bombeo de agua en Venezuela ha disminuido en un 60% en 20 años</t>
  </si>
  <si>
    <t>https://talcualdigital.com/bombeo-de-agua-en-venezuela-ha-disminuido-en-un-60-en-mas-de-20-anos-advierte-ingeniero/</t>
  </si>
  <si>
    <t>ONG Monitor Ciudad: caraqueños reciben menos de 50 horas de agua por semana</t>
  </si>
  <si>
    <t>https://elpitazo.net/gran-caracas/ong-monitor-ciudad-caraquenos-reciben-menos-de-50-horas-de-agua-por-semana/</t>
  </si>
  <si>
    <t>Comités de Derechos Humanos, Programa Venezolano de Educación Acción en Derechos Humanos (Provea)</t>
  </si>
  <si>
    <t>Provea</t>
  </si>
  <si>
    <t>Más del 60% de los habitantes de Caracas y Petare carecen de agua para enfrentar la pandemia</t>
  </si>
  <si>
    <t>https://provea.org/actualidad/mas-del-60-de-los-habitantes-de-caracas-y-petare-carecen-de-agua-para-enfrentar-la-pandemia/</t>
  </si>
  <si>
    <t>Porcentaje de tuberías del sistema de acueductos sin la presurización necesaria para el abastecimiento de agua potable</t>
  </si>
  <si>
    <t>Porcentaje de tuberías del sistema de acueductos con la presurización necesaria para el abastecimiento de agua potable</t>
  </si>
  <si>
    <t>Personas no conectadas al sistema de acueductos</t>
  </si>
  <si>
    <t>Agua y Saneamiento</t>
  </si>
  <si>
    <t>https://humvenezuela.com/reportes-diciembre-2018/</t>
  </si>
  <si>
    <t>Diagnósticos comunitarios. Mayo/Junio 2021</t>
  </si>
  <si>
    <t>Personas que deben recurrir a fuentes alternativas de abastecimiento de agua</t>
  </si>
  <si>
    <t>Déficit de capacidad operativa de abastecimiento de agua (Litros x segundo)</t>
  </si>
  <si>
    <t>Población no cubierta por plantas de tratamiento operativas, sobre la base de la población total para el ámbito territorial y año de medición correspondiente</t>
  </si>
  <si>
    <t>Personas en hogares en zonas rurales sin instalación de tuberías conectadas a la red de distribución de agua potable, sobre la base de la población total en hogares rurales para el ámbito territorial y año de medición correspondiente</t>
  </si>
  <si>
    <t>Personas que viven en comunidades en las que no reciben el servicio de gas por bombona, sobre la base de la población total que utiliza gas por bombonas para el ámbito territorial y año de medición correspondiente</t>
  </si>
  <si>
    <t>Personas que reportan señales de contaminación del agua por su color, olor o sabor, sobre la base de la población total para el ámbito territorial y año de medición correspondiente</t>
  </si>
  <si>
    <t>Personas en hogares sin instalación de tuberías conectadas a la red de cloacas y alcantarillado que utilizan pozos sépticos, sobre la base de la población total para el ámbito territorial y año de medición correspondiente</t>
  </si>
  <si>
    <t>Personas en hogares que utilizan inodoros sin tuberías conectadas a la red de cloacas y alcantarillado, sobre la base de la población total para el ámbito territorial y año de medición correspondiente</t>
  </si>
  <si>
    <t>Personas en hogares sin instalación de tuberías conectadas a la red de cloacas y alcantarillado que utilizan letrinas, sobre la base de la población total para el ámbito territorial y año de medición correspondiente</t>
  </si>
  <si>
    <t>Personas que modificaron su consumo de alimentos por interrupciones en el servicio de agua, sobre la base de la población total conectada al sistema de acueductos para el ámbito territorial y año de medición correspondiente</t>
  </si>
  <si>
    <t>Personas que reportan abastecerse de agua a través de la compra de botellones, sobre la base de la población total para el ámbito territorial y año de medición correspondiente</t>
  </si>
  <si>
    <t>Personas que reportan abastecerse de agua a través de pozos subterráneos, sobre la base de la población total para el ámbito territorial y año de medición correspondiente</t>
  </si>
  <si>
    <t>Personas que reportan abastecerse de agua en manantiales, lagos o ríos, sobre la base de la población total para el ámbito territorial y año de medición correspondiente</t>
  </si>
  <si>
    <t>Personas que reportan abastecerse de agua en casa de vecinos o familiares, sobre la base de la población total para el ámbito territorial y año de medición correspondiente</t>
  </si>
  <si>
    <t>Personas que reportan señales de contaminación por el color del agua recibida por acueductos, sobre la base de la población total para el ámbito territorial y año de medición correspondiente</t>
  </si>
  <si>
    <t>Personas que reportan señales de contaminación por el olor del agua recibida por acueductos, sobre la base de la población total para el ámbito territorial y año de medición correspondiente</t>
  </si>
  <si>
    <t>Personas que reportan señales de contaminación por el sabor del agua recibida por acueductos, sobre la base de la población total para el ámbito territorial y año de medición correspondiente</t>
  </si>
  <si>
    <t>Personas que reportan haber sufrido diarreas, sobre la base de la población total para el ámbito territorial y año de medición correspondiente</t>
  </si>
  <si>
    <t>Personas que defecan en lugares abiertos (calles, zonas verdes o masas de agua), sobre la base de la población total para el ámbito territorial y año de medición correspondiente</t>
  </si>
  <si>
    <t>Caída de la capacidad de distribución de agua, medida en litros diarios por persona, sobre la base del nivel más alto alcanzado de agua distribuida en los últimos años</t>
  </si>
  <si>
    <t>Déficit de capacidad operativa para el abastecimiento de agua, medida en litros por segundo, sobre la base del nivel más alto alcanzado de abastecimiento de agua en los últimos años</t>
  </si>
  <si>
    <t>Cantidad de embalses inoperativos, destinados a la recolección de agua para ser potabilizada, sobre la base del nivel más alto alcanzado de embalses operativos para la recolección de agua cruda en los últimos años</t>
  </si>
  <si>
    <t>Número de viviendas sin instalación de tuberías de la red de abastecimiento de agua, sobre la base del total de viviendas en el ámbito territorial correspondiente</t>
  </si>
  <si>
    <t>Número de plantas potabilizadoras que no están operando debidamente, sobre la base del total de plantas de potabilización en el ámbito territorial correspondiente</t>
  </si>
  <si>
    <t>Reducción de la cantidad de agua con potabilización segura, medida en litros diarios por persona, sobre la base del nivel más alto alcanzado de agua potabilizada en los últimos años</t>
  </si>
  <si>
    <t>Cantidad de embalses destinados a la recolección de agua con fines de potabilización, eutrofizados, colmatados y contaminados, sobre la base del total de embalses para la recolección de agua cruda en el ámbito territorial correspondiente</t>
  </si>
  <si>
    <t>Capacidad de distribución de agua potable, medida en litros diarios por persona, sobre la base del nivel más alto alcanzado de agua distribuida en los últimos años</t>
  </si>
  <si>
    <t>Capacidad operativa para el abastecimiento de agua, medida en litros por segundo, sobre la base del nivel más alto alcanzado de abastecimiento de agua en los últimos años</t>
  </si>
  <si>
    <t>Cantidad de embalses operativos destinados a la recolección de agua para su potabilización, sobre la base del nivel más alto alcanzado de embalses operativos para la recolección de agua cruda en los últimos años</t>
  </si>
  <si>
    <t>Número de viviendas con instalación de tuberías de la red de abastecimiento de agua, sobre la base del total de viviendas en el ámbito territorial correspondiente</t>
  </si>
  <si>
    <t>Número de plantas potabilizadoras operativas y en funcionamiento adecuado, sobre la base del total de plantas de potabilización en el ámbito territorial correspondiente</t>
  </si>
  <si>
    <t>Cantidad de agua potabilizada, medida en litros diarios por persona, sobre la base del nivel más alto alcanzado de agua potabilizada en los últimos años</t>
  </si>
  <si>
    <t>Número de embalses sanos destinados a la recolección de agua para potabilizar, sobre la base del total de embalses para la recolección de agua cruda en el ámbito territorial correspondiente</t>
  </si>
  <si>
    <t>Capacidad perdida de los embalses para la recolección de agua, sobre la base del nivel más alto alcanzado de recolección de agua cruda en embalses en los últimos años</t>
  </si>
  <si>
    <t>Capacidad de los embalses de recolección de agua para potabilizar, sobre la base del nivel más alto alcanzado de recolección de agua cruda en embalses en los últimos años</t>
  </si>
  <si>
    <t>Datos e indicadores de impactos de la Emergencia Humanitaria Compleja (actualización a Marzo 2022)</t>
  </si>
  <si>
    <t>Personas conectadas al sistema de acueductos que pasan dos meses o más sin recibir agua o no la reciben nunca</t>
  </si>
  <si>
    <t>Personas que no disponen o reportan fallas severas de aseo urbano</t>
  </si>
  <si>
    <t>Déficit de implementos de higiene en los hogares (%)</t>
  </si>
  <si>
    <t>Implementos de higiene disponible en los hogares (%)</t>
  </si>
  <si>
    <t>Personas en hogares no conectados al sistema de acueductos, sumando a los conectados que reportan fallas o restricciones generales y severas de acceso al suministro de agua por acueductos, sobre la base de la población total para el ámbito territorial y año de medición correspondiente</t>
  </si>
  <si>
    <t>Personas en hogares que reportaron fallas o interrupciones generales y severas en el servicio de agua por acueductos, sobre la base de la población total conectada al sistema de acueductos para el ámbito territorial y año de medición correspondiente</t>
  </si>
  <si>
    <t>Población en hogares con servicios deficientes de recolección y tratamiento de aguas servidas, sobre la base de la población total para el ámbito territorial y año de medición correspondiente</t>
  </si>
  <si>
    <t>Personas en hogares no conectados al sistema de acueductos, sumando a los conectados que reportan severas fallas o restricciones de acceso al suministro de agua por acueductos, sobre la base de la población total para el ámbito territorial y año de medición correspondiente</t>
  </si>
  <si>
    <t>Personas en hogares conectados al sistema de acueductos que reportan fallas o interrupciones severas en el suministro de agua, sobre la base de la población total para el ámbito territorial y año de medición correspondiente</t>
  </si>
  <si>
    <t>Personas en hogares no conectados a la red de acueductos para el suministro de agua, sobre la base de la población total para el ámbito territorial y año de medición correspondiente</t>
  </si>
  <si>
    <t>Personas en hogares conectados al sistema de acueductos que solo reciben el servicio de agua una vez por semana, sobre la base de la población total para el ámbito territorial y año de medición correspondiente</t>
  </si>
  <si>
    <t>Personas en hogares conectados al sistema de acueductos que solo reciben el servicio de agua cada dos semanas, sobre la base de la población total para el ámbito territorial y año de medición correspondiente</t>
  </si>
  <si>
    <t>Personas en hogares conectados al sistema de acueductos que solo reciben el servicio de agua una vez al mes, sobre la base de la población total para el ámbito territorial y año de medición correspondiente</t>
  </si>
  <si>
    <t>Personas en hogares conectados al sistema de acueductos que reciben agua cada dos meses o más, sumando a los que reportan no recibir agua nunca, sobre la base de la población total para el ámbito territorial y año de medición correspondiente</t>
  </si>
  <si>
    <t>Personas en hogares no conectados a la red de cloacas, sobre la base de la población total para el ámbito territorial y año de medición correspondiente</t>
  </si>
  <si>
    <t>Personas que no disponen de servicio de aseo urbano en su comunidad o zona donde vive, o que enfrentan fallas del servicio por varias semanas o meses, sobre la base de la población total del año de medición y ámbito territorial correspondiente</t>
  </si>
  <si>
    <t>Personas que, por falta de conexión al servicio de agua o un suministro inestable, deben recurrir a la compra de botellones, camiones cisternas pagados o donados, instalar pozos subterráneos (muchos en zonas no seguras), tomas o pilas públicas, manantiales, ríos o caños, ayuda de vecinos o familiares, o incluso recoger agua de lluvia o de playa, sobre la base de la población total para el ámbito territorial y año de medición correspondiente</t>
  </si>
  <si>
    <t>Personas que reportan abastecerse de agua a través de camiones cisterna pagados o donados, sobre la base de la población total para el ámbito territorial y año de medición correspondiente</t>
  </si>
  <si>
    <t>Personas que reportan abastecerse de agua a través de tomas o pilas públicas, sobre la base de la población total para el ámbito territorial y año de medición correspondiente</t>
  </si>
  <si>
    <t>Personas que no cuentan con un servicio para eliminar higiénicamente las excretas y aguas residuales en sus viviendas, o para la disposición y recolección de residuos o desechos o el sistema de cloacas y y servicio de aseo urbano con los que cuentan presentan severas deficiencias o fallas, sobre la base del total de población en el año de medición y ámbito territorial correspondiente</t>
  </si>
  <si>
    <t>Pocentaje de aguas que usan los hogares para abastecerse que presentan señales de contaminación o se encuentran cerca de fuentes contaminantes como residuos sólidos o sustancias químicas peligrosas</t>
  </si>
  <si>
    <t>Porcentaje de implementos básicos (jabón para las manos, desinfectante de utensilios y espacios, materiales de limpieza y otros) a los que no tienen acceso regularmente los hogares para mantener en sus viviendas y proximidades un medio ambiente limpio y sano</t>
  </si>
  <si>
    <t>Pocentaje de aguas que usan los hogares para abastecerse que no presentan señales de contaminación o no se encuentran cerca de fuentes contaminantes como residuos sólidos o sustancias químicas peligrosas</t>
  </si>
  <si>
    <t>Porcentaje de implementos básicos (jabón para las manos, desinfectante de utensilios y espacios, materiales de limpieza y otros) a los que tienen acceso regularmente los hogares para mantener en sus viviendas y proximidades un medio ambiente limpio y sano</t>
  </si>
  <si>
    <t>https://humvenezuela.com/diagnosticos-comunitarios/</t>
  </si>
  <si>
    <t>https://humvenezuela.com/reportes-junio-2021/</t>
  </si>
  <si>
    <t>Reporte Nacional sobre la Emergencia Humanitaria Compleja en el Derecho al Agua 2019/2021</t>
  </si>
  <si>
    <t>HumVenezuela, GIEHC Agua y Saneamiento</t>
  </si>
  <si>
    <t>Diagnósticos comunitarios. Febrero/Marzo 2022</t>
  </si>
  <si>
    <t>Contribuciones de la sociedad civil venezolana al 3er ciclo del EPU. Derecho al agua y saneamiento - Hoja informativa</t>
  </si>
  <si>
    <t>Percepción ciudadana de los servicios públicos en Venezuela - Resultado de la encuesta realizada en enero-febrero 2022</t>
  </si>
  <si>
    <t>http://www.observatoriovsp.org/wp-content/uploads/Boletin-32-V.Final_.pdf</t>
  </si>
  <si>
    <t>Calidad del agua</t>
  </si>
  <si>
    <t>Personas que no usan métodos de purificación del agua</t>
  </si>
  <si>
    <t>Población con deficiencias de acceso al agua</t>
  </si>
  <si>
    <t>Población conectada al sistema de acueductos sin acceso estable al agua</t>
  </si>
  <si>
    <t>Personas que reportan restricciones severas de acceso al agua</t>
  </si>
  <si>
    <t>Personas conectadas al sistema de acueductos con interrupciones severas de acceso al agua</t>
  </si>
  <si>
    <t>Personas que reportan no utilizar métodos para purificar el agua, sobre la base de la población total para el ámbito territorial y año de medición correspondiente</t>
  </si>
  <si>
    <t>Personas sin acceso a servicios mínimos de saneamiento</t>
  </si>
  <si>
    <t>La crisis del agua en Venezuela: algunos datos</t>
  </si>
  <si>
    <t>https://www.ecopoliticavenezuela.org/2022/05/26/la-crisis-del-agua-en-venezuela-algunos-datos/</t>
  </si>
  <si>
    <t>OEP</t>
  </si>
  <si>
    <t>https://www.iagua.es/blogs/jesus-castillo/venezuela-colapso-masivo-servicios-agua-y-saneamiento</t>
  </si>
  <si>
    <t>Venezuela: colapso masivo de los servicios de agua y saneamiento</t>
  </si>
  <si>
    <t>Agua sin Fronteras</t>
  </si>
  <si>
    <t>Cedice-Libertad: Servicios públicos venezolanos siguen presentando severas deficiencias en marzo 2022</t>
  </si>
  <si>
    <t>Cedice-Libertad</t>
  </si>
  <si>
    <t>https://provea.org/actualidad/venezuela-escasa-disponibilidad-de-agua-acentua-las-desigualdades/</t>
  </si>
  <si>
    <t>Venezuela: escasa disponibilidad de agua acentúa las desigualdades</t>
  </si>
  <si>
    <t>Programa Venezolano de Educación Acción en Derechos Humanos (Provea)</t>
  </si>
  <si>
    <t>https://www.elimpulso.com/2022/04/04/cedice-libertad-servicios-publicos-venezolanos-siguen-presentando-severas-deficiencias-en-marzo-2022-4abr/</t>
  </si>
  <si>
    <t>https://transparencia.org.ve/aguas-residuales-otra-deuda-ambiental-en-venezuela/</t>
  </si>
  <si>
    <t>Cámara Venezolana de la Construcción (CVC)</t>
  </si>
  <si>
    <t>Aguas residuales: otra deuda ambiental en Venezuela</t>
  </si>
  <si>
    <t>Denuncian que más de 80 mil litros por segundo de aguas servidas caen en ríos y playas venezolanas</t>
  </si>
  <si>
    <t>https://mundour.com/index.php/2022/05/23/denuncian-que-mas-de-80-mil-litros-por-segundo-de-aguas-servidas-caen-en-rios-y-playas-venezolanas/</t>
  </si>
  <si>
    <t>MundoUR</t>
  </si>
  <si>
    <t>La contaminación con aguas servidas en las redes de distribución de agua potable de Venezuela</t>
  </si>
  <si>
    <t>https://www.iagua.es/blogs/javier-navarro/lineas-generales-sistemas-agua-potable</t>
  </si>
  <si>
    <t>Javier Navarro</t>
  </si>
  <si>
    <t>https://www.proyectoencovi.com/encovi-2019</t>
  </si>
  <si>
    <t>https://talcualdigital.com/vecinos-de-la-coromoto-aragua-denuncian-que-tienen-10-dias-sin-agua/</t>
  </si>
  <si>
    <t>Vecinos de La Coromoto (Aragua) denuncian que tienen 10 días sin agua</t>
  </si>
  <si>
    <t>Aragua</t>
  </si>
  <si>
    <t>https://eltiempove.com/vecinos-de-tronconal-ii-llevan-un-mes-viviendo-entre-cloacas-desbordadas/</t>
  </si>
  <si>
    <t>Vecinos de Tronconal II llevan un mes viviendo entre cloacas desbordadas</t>
  </si>
  <si>
    <t>El Tiempo VE</t>
  </si>
  <si>
    <t>Anzoátegui</t>
  </si>
  <si>
    <t>https://insoencovi.ucab.edu.ve</t>
  </si>
  <si>
    <t>Indicadores sociales (INSO - ENCOVI)</t>
  </si>
  <si>
    <t>INSO - Encovi</t>
  </si>
  <si>
    <t>Falta de gas doméstico obliga a familias venezolanas a deforestar para obtener leña</t>
  </si>
  <si>
    <t>https://www.ecopoliticavenezuela.org/2020/09/17/falta-de-gas-domestico-obliga-a-familias-venezolanas-a-deforestar-para-obtener-lena/</t>
  </si>
  <si>
    <t>Diagnóstico comunitario. Mayo/Junio 2021</t>
  </si>
  <si>
    <t>"El agua en Cumaná llega marrón"</t>
  </si>
  <si>
    <t>Sucre</t>
  </si>
  <si>
    <t>Agua sucia y con mal olor es la que recogen los vecinos en el sector El Piñonate</t>
  </si>
  <si>
    <t>https://efectococuyo.com/la-humanidad/agua-cumana-llega-marron-denuncia/</t>
  </si>
  <si>
    <t>https://www.todosahora.com/noticias-de-venezuela/nueva-esparta/agua-sucia-y-con-mal-olor-es-la-que-recogen-los-vecinos-en-el-sector-el-pinonate/</t>
  </si>
  <si>
    <t>Todos Ahora</t>
  </si>
  <si>
    <t>Nueva Esparta</t>
  </si>
  <si>
    <t>Mediciones del Servicio de Agua: Resultados de encuestas a hogares en 7 de las Nacional sobre la calidad y frecuencia del servicio de agua</t>
  </si>
  <si>
    <t>https://talcualdigital.com/crisis-de-aguas-servidas-en-venezuela-el-drama-de-vivir-entre-la-pestilencia/</t>
  </si>
  <si>
    <t>Caracterización del recurso hídrico subterráneo en una población insular: un aporte al desarrollo de la comunidad de San Bernardo-Venezuela</t>
  </si>
  <si>
    <t>https://produccioncientificaluz.org/index.php/kasmera/article/view/32183/38357</t>
  </si>
  <si>
    <t>Producción Científica LUZ</t>
  </si>
  <si>
    <t>Montiel, Morales, Silva, Baez y otros</t>
  </si>
  <si>
    <t>http://www.acading.org.ve/info/publicaciones/boletines/boletin54.php</t>
  </si>
  <si>
    <t>Noel Mariño Pardo</t>
  </si>
  <si>
    <t>Ventajas y desventajas de construir pozos de agua en Caracas, para solventar la escasez de agua</t>
  </si>
  <si>
    <t>Academia Nacional de la Ingeniería y el Hábitat</t>
  </si>
  <si>
    <t>https://www.ecopoliticavenezuela.org/2022/05/19/crisis-y-gestion-de-desechos-y-residuos-un-problema-multidimensional/</t>
  </si>
  <si>
    <t>Crisis y gestión de desechos y residuos: un problema multidimensional</t>
  </si>
  <si>
    <t>La basura y el mal olor se apoderan de las calles de Venezuela</t>
  </si>
  <si>
    <t>https://correodelcaroni.com/pais-politico/video-la-basura-y-el-mal-olor-se-apoderan-de-las-calles-de-venezuela/</t>
  </si>
  <si>
    <t>Correo del Caroní</t>
  </si>
  <si>
    <t>Habitantes de Puerto La Cruz se debaten entre comprar o recargar botellones</t>
  </si>
  <si>
    <t>https://eltiempove.com/habitantes-de-puerto-la-cruz-se-debaten-entre-comprar-o-recargar-botellones/</t>
  </si>
  <si>
    <t>https://www.elimpulso.com/2022/05/24/se-disparan-los-casos-de-diarreas-y-vomitos-en-zulia-24may/</t>
  </si>
  <si>
    <t xml:space="preserve">Se disparan los casos de diarreas y vómitos en Zulia </t>
  </si>
  <si>
    <t>https://www.el-carabobeno.com/presidente-de-hidrocentro-dice-que-la-planta-la-mariposa-inicio-operaciones-hace-un-mes/</t>
  </si>
  <si>
    <t>Presidente de Hidrocentro dice que la planta La Mariposa inició operaciones hace un mes</t>
  </si>
  <si>
    <t>El Carabobeño</t>
  </si>
  <si>
    <t>Carabobo</t>
  </si>
  <si>
    <t>Hidrocentro</t>
  </si>
  <si>
    <t>https://www.efe.com/efe/espana/sociedad/las-tuberias-de-agua-en-venezuela-pasan-65-del-tiempo-vacias-segun-una-ong/10004-4730014</t>
  </si>
  <si>
    <t>Las tuberías de agua en Venezuela pasan 65 % del tiempo vacías</t>
  </si>
  <si>
    <t>Agencia EFE</t>
  </si>
  <si>
    <t>https://caleidohumano.org/solo-por-botes-sin-reparar-caracas-pierde-entre-10-y-20-del-agua-que-recibe/</t>
  </si>
  <si>
    <t>Caleidoscopio Humano</t>
  </si>
  <si>
    <t>Solo por botes sin reparar Caracas pierde entre 10% y 20% del agua que recibe</t>
  </si>
  <si>
    <t>Venezuela, un país sediento rodeado de embalses</t>
  </si>
  <si>
    <t>Graciela de los Ángeles Portillo</t>
  </si>
  <si>
    <t>Radio Fe y Alegría</t>
  </si>
  <si>
    <t>https://www.radiofeyalegrianoticias.com/venezuela-un-pais-sediento-rodeado-de-embalses/</t>
  </si>
  <si>
    <t>Los venezolanos y la desidia por falta de agua</t>
  </si>
  <si>
    <t>https://provea.org/actualidad/derechos-sociales/los-venezolanos-y-la-desidia-por-falta-de-agua-2/</t>
  </si>
  <si>
    <t>Aguas con señales visibles de contaminación por residuos sólidos o sustancias químicas (%)</t>
  </si>
  <si>
    <t>Aguas sin señales visibles de contaminación por residuos sólidos o sustancias químicas (%)</t>
  </si>
  <si>
    <t>Elaborado por HumVenezuela, Abril 2022</t>
  </si>
  <si>
    <t>Referencias de datos e indicadores de impactos de la Emergencia Humanitaria Compleja (actualización a Marzo 2022)</t>
  </si>
  <si>
    <t>Población total, por edad y sexo, proyectada por CELADE para Venezuela, entre 1950 y 2100</t>
  </si>
  <si>
    <t>CELADE. División de Población de la Comisión Económica para América Latina y el Caribe (CEPAL)</t>
  </si>
  <si>
    <t>Población por estados de Venezuela</t>
  </si>
  <si>
    <t>Población estimada por entidades federales, con base en proyecciones de CELADE para Venezuela, entre 1950-2100</t>
  </si>
  <si>
    <t>Insoencovi. Encuesta Nacional de Condiciones de Vida, ENCOVI 2021</t>
  </si>
  <si>
    <t>https://insoencovi.ucab.edu.ve/indicadores-demografcos/</t>
  </si>
  <si>
    <t>18 estados</t>
  </si>
  <si>
    <t>16 estados</t>
  </si>
  <si>
    <t>Matos M.L., Guajardo N./Universidad Central de Venezuela (UCV); Universidad de los Andes (ULA)</t>
  </si>
  <si>
    <t>UCV/ULA</t>
  </si>
  <si>
    <t>!6 estados</t>
  </si>
  <si>
    <t>Transparencia Venezuela advierte sobre efectos en la salud por contaminación por aguas servidas en al menos nueve estados</t>
  </si>
  <si>
    <t>https://www.elimpulso.com/2022/05/24/transparencia-venezuela-advierte-sobre-efectos-en-la-salud-por-contaminacion-por-aguas-servidas-en-al-menos-nueve-estados-24may/</t>
  </si>
  <si>
    <t>Cotejo</t>
  </si>
  <si>
    <t>El Diario</t>
  </si>
  <si>
    <t>¿Se ha recuperado un 18 % del sistema de distribución de agua como aseguró Delcy Rodríguez?</t>
  </si>
  <si>
    <t>https://eldiario.com/2022/05/31/sistema-de-distribucion-de-agua-delcy-rodriguez/</t>
  </si>
  <si>
    <t>2022/2015</t>
  </si>
  <si>
    <t>2022/2004</t>
  </si>
  <si>
    <t>Personas conectadas al sistema de acueductos que reciben agua cada dos semanas</t>
  </si>
  <si>
    <t>Personas conectadas al sistema de acueductos que reciben agua una vez al mes</t>
  </si>
  <si>
    <t>Personas que se abastecen de agua a través de manantiales, ríos o caños</t>
  </si>
  <si>
    <t>Examen DDHH Venezuela</t>
  </si>
  <si>
    <t>https://examenddhhvenezuela.org/derechos-civiles-y-politicos/contribuciones-de-la-sociedad-civil-venezolana-al-3er-ciclo-del-epu-de-venezuela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</si>
</sst>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Red]#,##0"/>
    <numFmt numFmtId="165" formatCode="0.0%"/>
    <numFmt numFmtId="166" formatCode="0;[Red]0"/>
    <numFmt numFmtId="167" formatCode="#,##0.0"/>
    <numFmt numFmtId="168" formatCode="#,##0.0;[Red]#,##0.0"/>
  </numFmts>
  <fonts count="17">
    <font>
      <sz val="11"/>
      <color theme="1"/>
      <name val="Calibri"/>
      <family val="2"/>
      <scheme val="minor"/>
    </font>
    <font>
      <sz val="11"/>
      <color theme="1"/>
      <name val="Calibri"/>
      <family val="2"/>
      <scheme val="minor"/>
    </font>
    <font>
      <u/>
      <sz val="11"/>
      <color theme="10"/>
      <name val="Calibri"/>
      <family val="2"/>
      <scheme val="minor"/>
    </font>
    <font>
      <sz val="11"/>
      <color theme="1"/>
      <name val="Arial Narrow"/>
      <family val="2"/>
    </font>
    <font>
      <b/>
      <sz val="14"/>
      <color theme="1"/>
      <name val="News cycle"/>
    </font>
    <font>
      <b/>
      <sz val="18"/>
      <color theme="1"/>
      <name val="News Cycle"/>
    </font>
    <font>
      <sz val="14"/>
      <color theme="1"/>
      <name val="Calibri"/>
      <family val="2"/>
      <scheme val="minor"/>
    </font>
    <font>
      <sz val="10"/>
      <name val="Arial"/>
      <family val="2"/>
    </font>
    <font>
      <b/>
      <sz val="11"/>
      <color theme="1"/>
      <name val="News Cycle"/>
    </font>
    <font>
      <b/>
      <sz val="14"/>
      <color theme="10"/>
      <name val="News Cycle"/>
    </font>
    <font>
      <b/>
      <sz val="12"/>
      <color theme="1"/>
      <name val="Calibri"/>
      <family val="2"/>
      <scheme val="minor"/>
    </font>
    <font>
      <sz val="12"/>
      <color theme="1"/>
      <name val="Calibri"/>
      <family val="2"/>
      <scheme val="minor"/>
    </font>
    <font>
      <u/>
      <sz val="12"/>
      <color theme="10"/>
      <name val="Calibri"/>
      <family val="2"/>
      <scheme val="minor"/>
    </font>
    <font>
      <sz val="12"/>
      <name val="Calibri"/>
      <family val="2"/>
      <scheme val="minor"/>
    </font>
    <font>
      <b/>
      <sz val="16"/>
      <color theme="1"/>
      <name val="News cycle"/>
    </font>
    <font>
      <b/>
      <sz val="12"/>
      <name val="Calibri"/>
      <family val="2"/>
      <scheme val="minor"/>
    </font>
    <font>
      <sz val="16"/>
      <color theme="1"/>
      <name val="Calibri"/>
      <family val="2"/>
      <scheme val="minor"/>
    </font>
  </fonts>
  <fills count="20">
    <fill>
      <patternFill patternType="none"/>
    </fill>
    <fill>
      <patternFill patternType="gray125"/>
    </fill>
    <fill>
      <patternFill patternType="solid">
        <fgColor theme="0"/>
        <bgColor indexed="64"/>
      </patternFill>
    </fill>
    <fill>
      <patternFill patternType="solid">
        <fgColor rgb="FFE6D7C0"/>
        <bgColor indexed="64"/>
      </patternFill>
    </fill>
    <fill>
      <patternFill patternType="solid">
        <fgColor rgb="FFCDD9EB"/>
        <bgColor indexed="64"/>
      </patternFill>
    </fill>
    <fill>
      <patternFill patternType="solid">
        <fgColor rgb="FFE5C7BD"/>
        <bgColor indexed="64"/>
      </patternFill>
    </fill>
    <fill>
      <patternFill patternType="solid">
        <fgColor rgb="FFEFDCD5"/>
        <bgColor indexed="64"/>
      </patternFill>
    </fill>
    <fill>
      <patternFill patternType="solid">
        <fgColor rgb="FFAFECEB"/>
        <bgColor indexed="64"/>
      </patternFill>
    </fill>
    <fill>
      <patternFill patternType="solid">
        <fgColor rgb="FFC8EAE8"/>
        <bgColor indexed="64"/>
      </patternFill>
    </fill>
    <fill>
      <patternFill patternType="solid">
        <fgColor rgb="FFFDFDFD"/>
        <bgColor indexed="64"/>
      </patternFill>
    </fill>
    <fill>
      <patternFill patternType="solid">
        <fgColor rgb="FFC2EFF4"/>
        <bgColor indexed="64"/>
      </patternFill>
    </fill>
    <fill>
      <patternFill patternType="solid">
        <fgColor rgb="FFCBEBE9"/>
        <bgColor indexed="64"/>
      </patternFill>
    </fill>
    <fill>
      <patternFill patternType="solid">
        <fgColor rgb="FFB4E2E0"/>
        <bgColor indexed="64"/>
      </patternFill>
    </fill>
    <fill>
      <patternFill patternType="solid">
        <fgColor rgb="FFEDECDB"/>
        <bgColor indexed="64"/>
      </patternFill>
    </fill>
    <fill>
      <patternFill patternType="solid">
        <fgColor rgb="FFE6E5CC"/>
        <bgColor indexed="64"/>
      </patternFill>
    </fill>
    <fill>
      <patternFill patternType="solid">
        <fgColor rgb="FFB1EBF1"/>
        <bgColor indexed="64"/>
      </patternFill>
    </fill>
    <fill>
      <patternFill patternType="solid">
        <fgColor rgb="FFB7E3E1"/>
        <bgColor indexed="64"/>
      </patternFill>
    </fill>
    <fill>
      <patternFill patternType="solid">
        <fgColor rgb="FFEAE6DE"/>
        <bgColor indexed="64"/>
      </patternFill>
    </fill>
    <fill>
      <patternFill patternType="solid">
        <fgColor rgb="FFFEFDFC"/>
        <bgColor indexed="64"/>
      </patternFill>
    </fill>
    <fill>
      <patternFill patternType="solid">
        <fgColor rgb="FFFEFDFC"/>
        <bgColor theme="0"/>
      </patternFill>
    </fill>
  </fills>
  <borders count="13">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rgb="FFDBD9B7"/>
      </top>
      <bottom style="thin">
        <color rgb="FFDBD9B7"/>
      </bottom>
      <diagonal/>
    </border>
    <border>
      <left style="thin">
        <color theme="0"/>
      </left>
      <right style="thin">
        <color theme="0"/>
      </right>
      <top style="thin">
        <color theme="0"/>
      </top>
      <bottom style="thin">
        <color rgb="FFDBD9B7"/>
      </bottom>
      <diagonal/>
    </border>
    <border>
      <left style="thin">
        <color theme="0"/>
      </left>
      <right style="thin">
        <color theme="0"/>
      </right>
      <top/>
      <bottom style="thin">
        <color rgb="FFDBD9B7"/>
      </bottom>
      <diagonal/>
    </border>
    <border>
      <left style="thin">
        <color theme="0"/>
      </left>
      <right/>
      <top style="thin">
        <color theme="0"/>
      </top>
      <bottom/>
      <diagonal/>
    </border>
    <border>
      <left/>
      <right/>
      <top style="thin">
        <color rgb="FFE1DCD1"/>
      </top>
      <bottom style="thin">
        <color rgb="FFE1DCD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7" fillId="0" borderId="0"/>
    <xf numFmtId="0" fontId="1" fillId="0" borderId="0"/>
  </cellStyleXfs>
  <cellXfs count="288">
    <xf numFmtId="0" fontId="0" fillId="0" borderId="0" xfId="0"/>
    <xf numFmtId="0" fontId="3" fillId="0" borderId="1" xfId="0" applyFont="1" applyBorder="1"/>
    <xf numFmtId="1" fontId="3" fillId="2" borderId="1" xfId="0" applyNumberFormat="1" applyFont="1" applyFill="1" applyBorder="1"/>
    <xf numFmtId="0" fontId="0" fillId="0" borderId="1" xfId="0" applyBorder="1"/>
    <xf numFmtId="4" fontId="3"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3" fontId="3" fillId="0" borderId="1" xfId="0" applyNumberFormat="1" applyFont="1" applyBorder="1"/>
    <xf numFmtId="0" fontId="3" fillId="2" borderId="1" xfId="0" applyFont="1" applyFill="1" applyBorder="1"/>
    <xf numFmtId="0" fontId="3" fillId="2" borderId="1" xfId="0" applyFont="1" applyFill="1" applyBorder="1" applyAlignment="1">
      <alignment horizontal="center"/>
    </xf>
    <xf numFmtId="4" fontId="3" fillId="2" borderId="1" xfId="0" applyNumberFormat="1" applyFont="1" applyFill="1" applyBorder="1" applyAlignment="1">
      <alignment horizontal="center" vertical="center"/>
    </xf>
    <xf numFmtId="1" fontId="3" fillId="2" borderId="1" xfId="0" applyNumberFormat="1" applyFont="1" applyFill="1" applyBorder="1" applyAlignment="1">
      <alignment horizontal="center" vertical="center"/>
    </xf>
    <xf numFmtId="3" fontId="3" fillId="2" borderId="1" xfId="0" applyNumberFormat="1" applyFont="1" applyFill="1" applyBorder="1"/>
    <xf numFmtId="0" fontId="5" fillId="2" borderId="1" xfId="0" applyFont="1" applyFill="1" applyBorder="1" applyAlignment="1">
      <alignment vertical="center"/>
    </xf>
    <xf numFmtId="0" fontId="4" fillId="2" borderId="1" xfId="0" applyFont="1" applyFill="1" applyBorder="1" applyAlignment="1">
      <alignment vertical="center"/>
    </xf>
    <xf numFmtId="0" fontId="5"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3" fillId="0" borderId="1" xfId="0" applyFont="1" applyBorder="1" applyAlignment="1">
      <alignment vertical="center"/>
    </xf>
    <xf numFmtId="0" fontId="0" fillId="2" borderId="1" xfId="0" applyFill="1" applyBorder="1"/>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5" fillId="2" borderId="1" xfId="0" applyFont="1" applyFill="1" applyBorder="1" applyAlignment="1">
      <alignment horizontal="left" vertical="center"/>
    </xf>
    <xf numFmtId="0" fontId="0" fillId="0" borderId="1" xfId="0" applyBorder="1" applyAlignment="1">
      <alignment vertical="center"/>
    </xf>
    <xf numFmtId="0" fontId="6" fillId="0" borderId="1" xfId="0" applyFont="1" applyBorder="1" applyAlignment="1">
      <alignment vertical="center"/>
    </xf>
    <xf numFmtId="0" fontId="0" fillId="0" borderId="1" xfId="0" applyBorder="1" applyAlignment="1">
      <alignment wrapText="1"/>
    </xf>
    <xf numFmtId="4" fontId="3" fillId="2" borderId="1" xfId="0" applyNumberFormat="1" applyFont="1" applyFill="1" applyBorder="1"/>
    <xf numFmtId="0" fontId="9" fillId="2" borderId="1" xfId="3" applyFont="1" applyFill="1" applyBorder="1" applyAlignment="1">
      <alignment vertical="center"/>
    </xf>
    <xf numFmtId="0" fontId="4" fillId="2" borderId="7" xfId="0" applyFont="1" applyFill="1" applyBorder="1" applyAlignment="1">
      <alignment vertical="center"/>
    </xf>
    <xf numFmtId="0" fontId="3" fillId="0" borderId="1" xfId="0" applyFont="1" applyBorder="1" applyAlignment="1">
      <alignment horizontal="center"/>
    </xf>
    <xf numFmtId="0" fontId="3" fillId="2" borderId="1" xfId="0" applyFont="1" applyFill="1" applyBorder="1" applyAlignment="1">
      <alignment vertical="center"/>
    </xf>
    <xf numFmtId="0" fontId="6" fillId="2" borderId="1" xfId="0" applyFont="1" applyFill="1" applyBorder="1" applyAlignment="1">
      <alignment vertical="center"/>
    </xf>
    <xf numFmtId="0" fontId="0" fillId="2" borderId="1" xfId="0" applyFill="1" applyBorder="1" applyAlignment="1">
      <alignment vertical="center" wrapText="1"/>
    </xf>
    <xf numFmtId="0" fontId="4" fillId="2" borderId="6" xfId="0" applyFont="1" applyFill="1" applyBorder="1" applyAlignment="1">
      <alignment vertical="center"/>
    </xf>
    <xf numFmtId="0" fontId="2" fillId="2" borderId="1" xfId="3" applyFill="1" applyBorder="1" applyAlignment="1">
      <alignment horizontal="left" vertical="center" wrapText="1"/>
    </xf>
    <xf numFmtId="164" fontId="4" fillId="2" borderId="6" xfId="0" applyNumberFormat="1" applyFont="1" applyFill="1" applyBorder="1" applyAlignment="1">
      <alignment vertical="center"/>
    </xf>
    <xf numFmtId="0" fontId="3" fillId="0" borderId="1" xfId="0" applyFont="1" applyBorder="1" applyAlignment="1">
      <alignment vertical="center" wrapText="1"/>
    </xf>
    <xf numFmtId="0" fontId="5" fillId="2" borderId="1" xfId="0" applyFont="1" applyFill="1" applyBorder="1" applyAlignment="1">
      <alignment vertical="center" wrapText="1"/>
    </xf>
    <xf numFmtId="0" fontId="4" fillId="2" borderId="1" xfId="0" applyFont="1" applyFill="1" applyBorder="1" applyAlignment="1">
      <alignment vertical="center" wrapText="1"/>
    </xf>
    <xf numFmtId="164" fontId="3" fillId="2" borderId="1" xfId="0" applyNumberFormat="1" applyFont="1" applyFill="1" applyBorder="1"/>
    <xf numFmtId="0" fontId="4" fillId="2" borderId="1" xfId="3" applyFont="1" applyFill="1" applyBorder="1" applyAlignment="1">
      <alignment vertical="center"/>
    </xf>
    <xf numFmtId="1" fontId="3" fillId="2" borderId="1" xfId="0" applyNumberFormat="1" applyFont="1" applyFill="1" applyBorder="1" applyAlignment="1">
      <alignment horizontal="center"/>
    </xf>
    <xf numFmtId="0" fontId="4" fillId="2" borderId="6" xfId="0" applyFont="1" applyFill="1" applyBorder="1" applyAlignment="1">
      <alignment horizontal="center" vertical="center"/>
    </xf>
    <xf numFmtId="1" fontId="3" fillId="0" borderId="1" xfId="0" applyNumberFormat="1" applyFont="1" applyBorder="1" applyAlignment="1">
      <alignment horizontal="center"/>
    </xf>
    <xf numFmtId="0" fontId="0" fillId="2" borderId="1" xfId="0" applyFill="1" applyBorder="1" applyAlignment="1">
      <alignment horizontal="left" vertical="center" wrapText="1"/>
    </xf>
    <xf numFmtId="0" fontId="0" fillId="2" borderId="1" xfId="0" applyFill="1" applyBorder="1" applyAlignment="1">
      <alignment horizontal="center" vertical="center" wrapText="1"/>
    </xf>
    <xf numFmtId="0" fontId="0" fillId="0" borderId="1" xfId="0" applyBorder="1" applyAlignment="1">
      <alignment vertical="center" wrapText="1"/>
    </xf>
    <xf numFmtId="0" fontId="0" fillId="9" borderId="1" xfId="0" applyFill="1" applyBorder="1" applyAlignment="1">
      <alignment vertical="center" wrapText="1"/>
    </xf>
    <xf numFmtId="0" fontId="0" fillId="2" borderId="1" xfId="0" applyFill="1" applyBorder="1" applyAlignment="1">
      <alignment horizontal="center"/>
    </xf>
    <xf numFmtId="0" fontId="0" fillId="0" borderId="1" xfId="0" applyBorder="1" applyAlignment="1">
      <alignment horizontal="center"/>
    </xf>
    <xf numFmtId="164" fontId="5" fillId="2" borderId="1" xfId="0" applyNumberFormat="1" applyFont="1" applyFill="1" applyBorder="1" applyAlignment="1">
      <alignment vertical="center"/>
    </xf>
    <xf numFmtId="168" fontId="4" fillId="2" borderId="6" xfId="0" applyNumberFormat="1" applyFont="1" applyFill="1" applyBorder="1" applyAlignment="1">
      <alignment vertical="center"/>
    </xf>
    <xf numFmtId="0" fontId="10" fillId="6" borderId="1" xfId="0" applyFont="1" applyFill="1" applyBorder="1" applyAlignment="1">
      <alignment horizontal="center" vertical="center"/>
    </xf>
    <xf numFmtId="1" fontId="10" fillId="2" borderId="1" xfId="0" applyNumberFormat="1" applyFont="1" applyFill="1" applyBorder="1" applyAlignment="1">
      <alignment vertical="center" wrapText="1"/>
    </xf>
    <xf numFmtId="1" fontId="10" fillId="6" borderId="1" xfId="0" applyNumberFormat="1" applyFont="1" applyFill="1" applyBorder="1" applyAlignment="1">
      <alignment horizontal="center" vertical="center" wrapText="1"/>
    </xf>
    <xf numFmtId="0" fontId="10"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11" fillId="0" borderId="1" xfId="0" applyFont="1" applyBorder="1"/>
    <xf numFmtId="164" fontId="11" fillId="11" borderId="2" xfId="0" applyNumberFormat="1" applyFont="1" applyFill="1" applyBorder="1" applyAlignment="1">
      <alignment vertical="center" wrapText="1"/>
    </xf>
    <xf numFmtId="164" fontId="11" fillId="8" borderId="2" xfId="0" applyNumberFormat="1" applyFont="1" applyFill="1" applyBorder="1" applyAlignment="1">
      <alignment horizontal="center" vertical="center"/>
    </xf>
    <xf numFmtId="165" fontId="11" fillId="8" borderId="2" xfId="2" applyNumberFormat="1" applyFont="1" applyFill="1" applyBorder="1" applyAlignment="1">
      <alignment horizontal="center" vertical="center"/>
    </xf>
    <xf numFmtId="0" fontId="11" fillId="8" borderId="1" xfId="0" applyFont="1" applyFill="1" applyBorder="1" applyAlignment="1">
      <alignment horizontal="left" vertical="center" wrapText="1"/>
    </xf>
    <xf numFmtId="0" fontId="11" fillId="16" borderId="1" xfId="0" applyFont="1" applyFill="1" applyBorder="1" applyAlignment="1">
      <alignment horizontal="center" vertical="center" wrapText="1"/>
    </xf>
    <xf numFmtId="164" fontId="11" fillId="8" borderId="1" xfId="0" applyNumberFormat="1" applyFont="1" applyFill="1" applyBorder="1" applyAlignment="1">
      <alignment horizontal="center" vertical="center"/>
    </xf>
    <xf numFmtId="165" fontId="11" fillId="8" borderId="1" xfId="0" applyNumberFormat="1" applyFont="1" applyFill="1" applyBorder="1" applyAlignment="1">
      <alignment horizontal="center" vertical="center" wrapText="1"/>
    </xf>
    <xf numFmtId="165" fontId="11" fillId="2" borderId="1" xfId="2" applyNumberFormat="1" applyFont="1" applyFill="1" applyBorder="1" applyAlignment="1">
      <alignment horizontal="center" vertical="center"/>
    </xf>
    <xf numFmtId="164" fontId="11" fillId="8" borderId="2" xfId="0" applyNumberFormat="1" applyFont="1" applyFill="1" applyBorder="1" applyAlignment="1">
      <alignment horizontal="left" vertical="center" wrapText="1"/>
    </xf>
    <xf numFmtId="164" fontId="11" fillId="8" borderId="2" xfId="0" applyNumberFormat="1" applyFont="1" applyFill="1" applyBorder="1" applyAlignment="1">
      <alignment vertical="center" wrapText="1"/>
    </xf>
    <xf numFmtId="166" fontId="11" fillId="16" borderId="2" xfId="0" quotePrefix="1" applyNumberFormat="1" applyFont="1" applyFill="1" applyBorder="1" applyAlignment="1">
      <alignment horizontal="center" vertical="center"/>
    </xf>
    <xf numFmtId="165" fontId="11" fillId="8" borderId="1" xfId="2" applyNumberFormat="1" applyFont="1" applyFill="1" applyBorder="1" applyAlignment="1">
      <alignment horizontal="center" vertical="center"/>
    </xf>
    <xf numFmtId="165" fontId="11" fillId="2" borderId="1" xfId="0" applyNumberFormat="1" applyFont="1" applyFill="1" applyBorder="1" applyAlignment="1">
      <alignment horizontal="center" vertical="center" wrapText="1"/>
    </xf>
    <xf numFmtId="0" fontId="11" fillId="8" borderId="2" xfId="0" applyFont="1" applyFill="1" applyBorder="1" applyAlignment="1">
      <alignment vertical="center" wrapText="1"/>
    </xf>
    <xf numFmtId="0" fontId="11" fillId="16" borderId="2" xfId="0" applyFont="1" applyFill="1" applyBorder="1" applyAlignment="1">
      <alignment horizontal="center" vertical="center"/>
    </xf>
    <xf numFmtId="3" fontId="11" fillId="8" borderId="2" xfId="0" applyNumberFormat="1" applyFont="1" applyFill="1" applyBorder="1" applyAlignment="1">
      <alignment horizontal="center" vertical="center"/>
    </xf>
    <xf numFmtId="0" fontId="11" fillId="16" borderId="2" xfId="0" applyFont="1" applyFill="1" applyBorder="1" applyAlignment="1">
      <alignment horizontal="center" vertical="center" wrapText="1"/>
    </xf>
    <xf numFmtId="0" fontId="11" fillId="8" borderId="1" xfId="0" quotePrefix="1" applyFont="1" applyFill="1" applyBorder="1" applyAlignment="1">
      <alignment horizontal="left" vertical="center" wrapText="1"/>
    </xf>
    <xf numFmtId="0" fontId="11" fillId="16" borderId="1" xfId="0" applyFont="1" applyFill="1" applyBorder="1" applyAlignment="1">
      <alignment horizontal="center" vertical="center"/>
    </xf>
    <xf numFmtId="3" fontId="11" fillId="8" borderId="1" xfId="0" applyNumberFormat="1" applyFont="1" applyFill="1" applyBorder="1" applyAlignment="1">
      <alignment horizontal="center" vertical="center"/>
    </xf>
    <xf numFmtId="3" fontId="11" fillId="8" borderId="1" xfId="0" quotePrefix="1" applyNumberFormat="1" applyFont="1" applyFill="1" applyBorder="1" applyAlignment="1">
      <alignment horizontal="center" vertical="center"/>
    </xf>
    <xf numFmtId="0" fontId="11" fillId="10" borderId="1" xfId="0" quotePrefix="1" applyFont="1" applyFill="1" applyBorder="1" applyAlignment="1">
      <alignment horizontal="left" vertical="center" wrapText="1"/>
    </xf>
    <xf numFmtId="0" fontId="11" fillId="15" borderId="1" xfId="0" applyFont="1" applyFill="1" applyBorder="1" applyAlignment="1">
      <alignment horizontal="center" vertical="center" wrapText="1"/>
    </xf>
    <xf numFmtId="164" fontId="11" fillId="10" borderId="1" xfId="0" applyNumberFormat="1" applyFont="1" applyFill="1" applyBorder="1" applyAlignment="1">
      <alignment horizontal="center" vertical="center"/>
    </xf>
    <xf numFmtId="165" fontId="11" fillId="10" borderId="1" xfId="0" applyNumberFormat="1" applyFont="1" applyFill="1" applyBorder="1" applyAlignment="1">
      <alignment horizontal="center" vertical="center" wrapText="1"/>
    </xf>
    <xf numFmtId="0" fontId="11" fillId="10" borderId="2" xfId="0" applyFont="1" applyFill="1" applyBorder="1" applyAlignment="1">
      <alignment horizontal="left" vertical="center" wrapText="1"/>
    </xf>
    <xf numFmtId="0" fontId="11" fillId="15" borderId="2" xfId="0" applyFont="1" applyFill="1" applyBorder="1" applyAlignment="1">
      <alignment horizontal="center" vertical="center"/>
    </xf>
    <xf numFmtId="0" fontId="11" fillId="10" borderId="2" xfId="0" applyFont="1" applyFill="1" applyBorder="1" applyAlignment="1">
      <alignment horizontal="center" vertical="center"/>
    </xf>
    <xf numFmtId="3" fontId="11" fillId="10" borderId="2" xfId="0" applyNumberFormat="1" applyFont="1" applyFill="1" applyBorder="1" applyAlignment="1">
      <alignment horizontal="center" vertical="center"/>
    </xf>
    <xf numFmtId="165" fontId="11" fillId="10" borderId="2" xfId="2" applyNumberFormat="1" applyFont="1" applyFill="1" applyBorder="1" applyAlignment="1">
      <alignment horizontal="center" vertical="center"/>
    </xf>
    <xf numFmtId="0" fontId="11" fillId="10" borderId="2" xfId="0" applyFont="1" applyFill="1" applyBorder="1" applyAlignment="1">
      <alignment vertical="center" wrapText="1"/>
    </xf>
    <xf numFmtId="167" fontId="11" fillId="10" borderId="2" xfId="0" applyNumberFormat="1" applyFont="1" applyFill="1" applyBorder="1" applyAlignment="1">
      <alignment horizontal="center" vertical="center"/>
    </xf>
    <xf numFmtId="3" fontId="11" fillId="10" borderId="2" xfId="0" quotePrefix="1" applyNumberFormat="1" applyFont="1" applyFill="1" applyBorder="1" applyAlignment="1">
      <alignment horizontal="center" vertical="center"/>
    </xf>
    <xf numFmtId="0" fontId="11" fillId="15" borderId="2" xfId="0" applyFont="1" applyFill="1" applyBorder="1" applyAlignment="1">
      <alignment horizontal="center" vertical="center" wrapText="1"/>
    </xf>
    <xf numFmtId="164" fontId="11" fillId="10" borderId="2" xfId="1" applyNumberFormat="1" applyFont="1" applyFill="1" applyBorder="1" applyAlignment="1">
      <alignment horizontal="center" vertical="center" wrapText="1"/>
    </xf>
    <xf numFmtId="164" fontId="11" fillId="10" borderId="2" xfId="0" applyNumberFormat="1" applyFont="1" applyFill="1" applyBorder="1" applyAlignment="1">
      <alignment horizontal="center" vertical="center"/>
    </xf>
    <xf numFmtId="165" fontId="11" fillId="10" borderId="2" xfId="2" applyNumberFormat="1" applyFont="1" applyFill="1" applyBorder="1" applyAlignment="1">
      <alignment horizontal="center" vertical="center" wrapText="1"/>
    </xf>
    <xf numFmtId="0" fontId="11" fillId="10" borderId="1" xfId="0" applyFont="1" applyFill="1" applyBorder="1" applyAlignment="1">
      <alignment vertical="center" wrapText="1"/>
    </xf>
    <xf numFmtId="3" fontId="11" fillId="10" borderId="1" xfId="0" applyNumberFormat="1" applyFont="1" applyFill="1" applyBorder="1" applyAlignment="1">
      <alignment horizontal="center" vertical="center" wrapText="1"/>
    </xf>
    <xf numFmtId="0" fontId="11" fillId="13" borderId="1" xfId="0" applyFont="1" applyFill="1" applyBorder="1" applyAlignment="1">
      <alignment vertical="center" wrapText="1"/>
    </xf>
    <xf numFmtId="0" fontId="11" fillId="14" borderId="1" xfId="0" applyFont="1" applyFill="1" applyBorder="1" applyAlignment="1">
      <alignment horizontal="center" vertical="center" wrapText="1"/>
    </xf>
    <xf numFmtId="164" fontId="11" fillId="13" borderId="1" xfId="1" applyNumberFormat="1" applyFont="1" applyFill="1" applyBorder="1" applyAlignment="1">
      <alignment horizontal="center" vertical="center" wrapText="1"/>
    </xf>
    <xf numFmtId="165" fontId="11" fillId="13" borderId="1" xfId="2" applyNumberFormat="1" applyFont="1" applyFill="1" applyBorder="1" applyAlignment="1">
      <alignment horizontal="center" vertical="center" wrapText="1"/>
    </xf>
    <xf numFmtId="165" fontId="11" fillId="2" borderId="1" xfId="2" applyNumberFormat="1" applyFont="1" applyFill="1" applyBorder="1" applyAlignment="1">
      <alignment horizontal="center" vertical="center" wrapText="1"/>
    </xf>
    <xf numFmtId="0" fontId="10" fillId="6" borderId="2" xfId="0" applyFont="1" applyFill="1" applyBorder="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vertical="center" wrapText="1"/>
    </xf>
    <xf numFmtId="0" fontId="10" fillId="17" borderId="1" xfId="0" applyFont="1" applyFill="1" applyBorder="1" applyAlignment="1">
      <alignment horizontal="center" vertical="center" wrapText="1"/>
    </xf>
    <xf numFmtId="4" fontId="10" fillId="17" borderId="1" xfId="0" applyNumberFormat="1" applyFont="1" applyFill="1" applyBorder="1" applyAlignment="1">
      <alignment horizontal="center" vertical="center" wrapText="1"/>
    </xf>
    <xf numFmtId="1" fontId="10" fillId="17" borderId="1" xfId="0" applyNumberFormat="1" applyFont="1" applyFill="1" applyBorder="1" applyAlignment="1">
      <alignment horizontal="center" vertical="center" wrapText="1"/>
    </xf>
    <xf numFmtId="3" fontId="10" fillId="17" borderId="1" xfId="0" applyNumberFormat="1" applyFont="1" applyFill="1" applyBorder="1" applyAlignment="1">
      <alignment horizontal="center" vertical="center" wrapText="1"/>
    </xf>
    <xf numFmtId="0" fontId="14" fillId="2" borderId="5" xfId="0" applyFont="1" applyFill="1" applyBorder="1" applyAlignment="1">
      <alignment vertical="center"/>
    </xf>
    <xf numFmtId="0" fontId="14" fillId="2" borderId="1" xfId="0" applyFont="1" applyFill="1" applyBorder="1" applyAlignment="1">
      <alignment horizontal="left" vertical="center"/>
    </xf>
    <xf numFmtId="0" fontId="10" fillId="17" borderId="2" xfId="0" applyFont="1" applyFill="1" applyBorder="1" applyAlignment="1">
      <alignment horizontal="center" vertical="center"/>
    </xf>
    <xf numFmtId="0" fontId="10" fillId="17" borderId="2" xfId="0" applyFont="1" applyFill="1" applyBorder="1" applyAlignment="1">
      <alignment horizontal="center" vertical="center" wrapText="1"/>
    </xf>
    <xf numFmtId="0" fontId="15" fillId="0" borderId="2" xfId="0" applyFont="1" applyBorder="1" applyAlignment="1">
      <alignment horizontal="left" vertical="center" wrapText="1"/>
    </xf>
    <xf numFmtId="0" fontId="13" fillId="0" borderId="1" xfId="0" applyFont="1" applyBorder="1" applyAlignment="1">
      <alignment horizontal="left" vertical="center" wrapText="1"/>
    </xf>
    <xf numFmtId="0" fontId="13" fillId="0" borderId="2" xfId="0" applyFont="1" applyBorder="1" applyAlignment="1">
      <alignment horizontal="center"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11" fillId="2" borderId="12" xfId="0" applyFont="1" applyFill="1" applyBorder="1" applyAlignment="1">
      <alignment horizontal="left" vertical="center" wrapText="1"/>
    </xf>
    <xf numFmtId="0" fontId="11" fillId="18" borderId="12" xfId="0" applyFont="1" applyFill="1" applyBorder="1" applyAlignment="1">
      <alignment horizontal="left" vertical="center" wrapText="1"/>
    </xf>
    <xf numFmtId="0" fontId="11" fillId="18" borderId="12" xfId="0" applyFont="1" applyFill="1" applyBorder="1" applyAlignment="1">
      <alignment horizontal="center" vertical="center" wrapText="1"/>
    </xf>
    <xf numFmtId="0" fontId="12" fillId="18" borderId="12" xfId="3" applyFont="1" applyFill="1" applyBorder="1" applyAlignment="1">
      <alignment horizontal="left" vertical="center" wrapText="1"/>
    </xf>
    <xf numFmtId="0" fontId="12" fillId="18" borderId="12" xfId="3" applyFont="1" applyFill="1" applyBorder="1" applyAlignment="1">
      <alignment vertical="center" wrapText="1"/>
    </xf>
    <xf numFmtId="0" fontId="13" fillId="18" borderId="9" xfId="0" applyFont="1" applyFill="1" applyBorder="1" applyAlignment="1">
      <alignment horizontal="left" vertical="center" wrapText="1"/>
    </xf>
    <xf numFmtId="0" fontId="13" fillId="18" borderId="9" xfId="0" applyFont="1" applyFill="1" applyBorder="1" applyAlignment="1">
      <alignment horizontal="center" vertical="center" wrapText="1"/>
    </xf>
    <xf numFmtId="0" fontId="13" fillId="19" borderId="9" xfId="0" applyFont="1" applyFill="1" applyBorder="1" applyAlignment="1">
      <alignment horizontal="left" vertical="center" wrapText="1"/>
    </xf>
    <xf numFmtId="0" fontId="12" fillId="18" borderId="9" xfId="3" applyFont="1" applyFill="1" applyBorder="1" applyAlignment="1">
      <alignment vertical="center" wrapText="1"/>
    </xf>
    <xf numFmtId="0" fontId="13" fillId="18" borderId="10" xfId="0" applyFont="1" applyFill="1" applyBorder="1" applyAlignment="1">
      <alignment horizontal="left" vertical="center" wrapText="1"/>
    </xf>
    <xf numFmtId="0" fontId="13" fillId="18" borderId="10" xfId="0" applyFont="1" applyFill="1" applyBorder="1" applyAlignment="1">
      <alignment horizontal="center" vertical="center" wrapText="1"/>
    </xf>
    <xf numFmtId="0" fontId="13" fillId="19" borderId="10" xfId="0" applyFont="1" applyFill="1" applyBorder="1" applyAlignment="1">
      <alignment horizontal="left" vertical="center" wrapText="1"/>
    </xf>
    <xf numFmtId="0" fontId="12" fillId="18" borderId="10" xfId="3" applyFont="1" applyFill="1" applyBorder="1" applyAlignment="1">
      <alignment vertical="center" wrapText="1"/>
    </xf>
    <xf numFmtId="0" fontId="13" fillId="18" borderId="8" xfId="0" applyFont="1" applyFill="1" applyBorder="1" applyAlignment="1">
      <alignment horizontal="left" vertical="center" wrapText="1"/>
    </xf>
    <xf numFmtId="0" fontId="13" fillId="18" borderId="8" xfId="0" applyFont="1" applyFill="1" applyBorder="1" applyAlignment="1">
      <alignment horizontal="center" vertical="center" wrapText="1"/>
    </xf>
    <xf numFmtId="0" fontId="13" fillId="19" borderId="8" xfId="0" applyFont="1" applyFill="1" applyBorder="1" applyAlignment="1">
      <alignment horizontal="left" vertical="center" wrapText="1"/>
    </xf>
    <xf numFmtId="0" fontId="12" fillId="19" borderId="8" xfId="3" applyFont="1" applyFill="1" applyBorder="1" applyAlignment="1">
      <alignment horizontal="left" vertical="center" wrapText="1"/>
    </xf>
    <xf numFmtId="0" fontId="13" fillId="18" borderId="9" xfId="5" applyFont="1" applyFill="1" applyBorder="1" applyAlignment="1">
      <alignment horizontal="left" vertical="center" wrapText="1"/>
    </xf>
    <xf numFmtId="0" fontId="13" fillId="18" borderId="9" xfId="5" applyFont="1" applyFill="1" applyBorder="1" applyAlignment="1">
      <alignment horizontal="center" vertical="center" wrapText="1"/>
    </xf>
    <xf numFmtId="0" fontId="13" fillId="19" borderId="9" xfId="5" applyFont="1" applyFill="1" applyBorder="1" applyAlignment="1">
      <alignment horizontal="left" vertical="center" wrapText="1"/>
    </xf>
    <xf numFmtId="0" fontId="13" fillId="18" borderId="10" xfId="5" applyFont="1" applyFill="1" applyBorder="1" applyAlignment="1">
      <alignment horizontal="left" vertical="center" wrapText="1"/>
    </xf>
    <xf numFmtId="0" fontId="13" fillId="18" borderId="10" xfId="5" applyFont="1" applyFill="1" applyBorder="1" applyAlignment="1">
      <alignment horizontal="center" vertical="center" wrapText="1"/>
    </xf>
    <xf numFmtId="0" fontId="13" fillId="19" borderId="10" xfId="5" applyFont="1" applyFill="1" applyBorder="1" applyAlignment="1">
      <alignment horizontal="left" vertical="center" wrapText="1"/>
    </xf>
    <xf numFmtId="0" fontId="2" fillId="18" borderId="10" xfId="3" applyFill="1" applyBorder="1" applyAlignment="1">
      <alignment vertical="center" wrapText="1"/>
    </xf>
    <xf numFmtId="1" fontId="2" fillId="6" borderId="2" xfId="3" applyNumberFormat="1" applyFill="1" applyBorder="1" applyAlignment="1">
      <alignment horizontal="center" vertical="center" wrapText="1"/>
    </xf>
    <xf numFmtId="0" fontId="2" fillId="6" borderId="2" xfId="3" applyFill="1" applyBorder="1" applyAlignment="1">
      <alignment horizontal="center" vertical="center"/>
    </xf>
    <xf numFmtId="1" fontId="2" fillId="6" borderId="1" xfId="3" applyNumberFormat="1" applyFill="1" applyBorder="1" applyAlignment="1">
      <alignment horizontal="center" vertical="center" wrapText="1"/>
    </xf>
    <xf numFmtId="0" fontId="14" fillId="2" borderId="1" xfId="0" applyFont="1" applyFill="1" applyBorder="1" applyAlignment="1">
      <alignment vertical="center" wrapText="1"/>
    </xf>
    <xf numFmtId="0" fontId="14" fillId="2" borderId="1" xfId="0" applyFont="1" applyFill="1" applyBorder="1" applyAlignment="1">
      <alignment horizontal="center" vertical="center" wrapText="1"/>
    </xf>
    <xf numFmtId="0" fontId="16" fillId="0" borderId="1" xfId="0" applyFont="1" applyBorder="1"/>
    <xf numFmtId="0" fontId="4" fillId="2" borderId="1" xfId="0" applyFont="1" applyFill="1" applyBorder="1" applyAlignment="1">
      <alignment horizontal="center" vertical="center" wrapText="1"/>
    </xf>
    <xf numFmtId="0" fontId="6" fillId="0" borderId="1" xfId="0" applyFont="1" applyBorder="1"/>
    <xf numFmtId="1" fontId="2" fillId="6" borderId="2" xfId="3" applyNumberFormat="1" applyFill="1" applyBorder="1" applyAlignment="1">
      <alignment horizontal="center" vertical="center" wrapText="1"/>
    </xf>
    <xf numFmtId="1" fontId="2" fillId="6" borderId="4" xfId="3" applyNumberFormat="1" applyFill="1" applyBorder="1" applyAlignment="1">
      <alignment horizontal="center" vertical="center" wrapText="1"/>
    </xf>
    <xf numFmtId="1" fontId="2" fillId="6" borderId="3" xfId="3" applyNumberFormat="1" applyFill="1" applyBorder="1" applyAlignment="1">
      <alignment horizontal="center" vertical="center" wrapText="1"/>
    </xf>
    <xf numFmtId="0" fontId="11" fillId="13" borderId="2" xfId="0" applyFont="1" applyFill="1" applyBorder="1" applyAlignment="1">
      <alignment horizontal="left" vertical="center" wrapText="1"/>
    </xf>
    <xf numFmtId="0" fontId="11" fillId="13" borderId="4" xfId="0" applyFont="1" applyFill="1" applyBorder="1" applyAlignment="1">
      <alignment horizontal="left" vertical="center" wrapText="1"/>
    </xf>
    <xf numFmtId="0" fontId="11" fillId="13" borderId="3" xfId="0" applyFont="1" applyFill="1" applyBorder="1" applyAlignment="1">
      <alignment horizontal="left" vertical="center" wrapText="1"/>
    </xf>
    <xf numFmtId="0" fontId="11" fillId="14" borderId="2" xfId="0" applyFont="1" applyFill="1" applyBorder="1" applyAlignment="1">
      <alignment horizontal="center" vertical="center"/>
    </xf>
    <xf numFmtId="0" fontId="11" fillId="14" borderId="4" xfId="0" applyFont="1" applyFill="1" applyBorder="1" applyAlignment="1">
      <alignment horizontal="center" vertical="center"/>
    </xf>
    <xf numFmtId="0" fontId="11" fillId="14" borderId="3" xfId="0" applyFont="1" applyFill="1" applyBorder="1" applyAlignment="1">
      <alignment horizontal="center" vertical="center"/>
    </xf>
    <xf numFmtId="0" fontId="8" fillId="0" borderId="5" xfId="0" applyFont="1" applyBorder="1" applyAlignment="1">
      <alignment horizontal="left"/>
    </xf>
    <xf numFmtId="0" fontId="8" fillId="0" borderId="6" xfId="0" applyFont="1" applyBorder="1" applyAlignment="1">
      <alignment horizontal="left"/>
    </xf>
    <xf numFmtId="0" fontId="8" fillId="0" borderId="7" xfId="0" applyFont="1" applyBorder="1" applyAlignment="1">
      <alignment horizontal="left"/>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164" fontId="11" fillId="13" borderId="2" xfId="1" applyNumberFormat="1" applyFont="1" applyFill="1" applyBorder="1" applyAlignment="1">
      <alignment horizontal="center" vertical="center" wrapText="1"/>
    </xf>
    <xf numFmtId="164" fontId="11" fillId="13" borderId="4" xfId="1" applyNumberFormat="1" applyFont="1" applyFill="1" applyBorder="1" applyAlignment="1">
      <alignment horizontal="center" vertical="center" wrapText="1"/>
    </xf>
    <xf numFmtId="164" fontId="11" fillId="13" borderId="3" xfId="1" applyNumberFormat="1" applyFont="1" applyFill="1" applyBorder="1" applyAlignment="1">
      <alignment horizontal="center" vertical="center" wrapText="1"/>
    </xf>
    <xf numFmtId="165" fontId="11" fillId="13" borderId="2" xfId="2" applyNumberFormat="1" applyFont="1" applyFill="1" applyBorder="1" applyAlignment="1">
      <alignment horizontal="center" vertical="center"/>
    </xf>
    <xf numFmtId="165" fontId="11" fillId="13" borderId="4" xfId="2" applyNumberFormat="1" applyFont="1" applyFill="1" applyBorder="1" applyAlignment="1">
      <alignment horizontal="center" vertical="center"/>
    </xf>
    <xf numFmtId="165" fontId="11" fillId="13" borderId="3" xfId="2" applyNumberFormat="1" applyFont="1" applyFill="1" applyBorder="1" applyAlignment="1">
      <alignment horizontal="center" vertical="center"/>
    </xf>
    <xf numFmtId="0" fontId="4" fillId="2" borderId="2" xfId="0" applyFont="1" applyFill="1" applyBorder="1" applyAlignment="1">
      <alignment horizontal="center" vertical="center" textRotation="90"/>
    </xf>
    <xf numFmtId="0" fontId="4" fillId="2" borderId="4" xfId="0" applyFont="1" applyFill="1" applyBorder="1" applyAlignment="1">
      <alignment horizontal="center" vertical="center" textRotation="90"/>
    </xf>
    <xf numFmtId="0" fontId="4" fillId="2" borderId="3" xfId="0" applyFont="1" applyFill="1" applyBorder="1" applyAlignment="1">
      <alignment horizontal="center" vertical="center" textRotation="90"/>
    </xf>
    <xf numFmtId="0" fontId="2" fillId="6" borderId="2" xfId="3" applyFill="1" applyBorder="1" applyAlignment="1">
      <alignment horizontal="center" vertical="center"/>
    </xf>
    <xf numFmtId="0" fontId="2" fillId="6" borderId="4" xfId="3" applyFill="1" applyBorder="1" applyAlignment="1">
      <alignment horizontal="center" vertical="center"/>
    </xf>
    <xf numFmtId="0" fontId="2" fillId="6" borderId="3" xfId="3" applyFill="1" applyBorder="1" applyAlignment="1">
      <alignment horizontal="center" vertical="center"/>
    </xf>
    <xf numFmtId="164" fontId="11" fillId="13" borderId="2" xfId="0" applyNumberFormat="1" applyFont="1" applyFill="1" applyBorder="1" applyAlignment="1">
      <alignment horizontal="left" vertical="center" wrapText="1"/>
    </xf>
    <xf numFmtId="164" fontId="11" fillId="13" borderId="4" xfId="0" applyNumberFormat="1" applyFont="1" applyFill="1" applyBorder="1" applyAlignment="1">
      <alignment horizontal="left" vertical="center" wrapText="1"/>
    </xf>
    <xf numFmtId="164" fontId="11" fillId="13" borderId="3" xfId="0" applyNumberFormat="1" applyFont="1" applyFill="1" applyBorder="1" applyAlignment="1">
      <alignment horizontal="left" vertical="center" wrapText="1"/>
    </xf>
    <xf numFmtId="0" fontId="11" fillId="14" borderId="2" xfId="0" applyFont="1" applyFill="1" applyBorder="1" applyAlignment="1">
      <alignment horizontal="center" vertical="center" wrapText="1"/>
    </xf>
    <xf numFmtId="0" fontId="11" fillId="14" borderId="4" xfId="0" applyFont="1" applyFill="1" applyBorder="1" applyAlignment="1">
      <alignment horizontal="center" vertical="center" wrapText="1"/>
    </xf>
    <xf numFmtId="0" fontId="11" fillId="14" borderId="3" xfId="0" applyFont="1" applyFill="1" applyBorder="1" applyAlignment="1">
      <alignment horizontal="center" vertical="center" wrapText="1"/>
    </xf>
    <xf numFmtId="164" fontId="11" fillId="13" borderId="2" xfId="0" applyNumberFormat="1" applyFont="1" applyFill="1" applyBorder="1" applyAlignment="1">
      <alignment horizontal="center" vertical="center"/>
    </xf>
    <xf numFmtId="164" fontId="11" fillId="13" borderId="4" xfId="0" applyNumberFormat="1" applyFont="1" applyFill="1" applyBorder="1" applyAlignment="1">
      <alignment horizontal="center" vertical="center"/>
    </xf>
    <xf numFmtId="164" fontId="11" fillId="13" borderId="3" xfId="0" applyNumberFormat="1" applyFont="1" applyFill="1" applyBorder="1" applyAlignment="1">
      <alignment horizontal="center" vertical="center"/>
    </xf>
    <xf numFmtId="3" fontId="11" fillId="8" borderId="2" xfId="0" applyNumberFormat="1" applyFont="1" applyFill="1" applyBorder="1" applyAlignment="1">
      <alignment horizontal="center" vertical="center"/>
    </xf>
    <xf numFmtId="3" fontId="11" fillId="8" borderId="3" xfId="0" applyNumberFormat="1" applyFont="1" applyFill="1" applyBorder="1" applyAlignment="1">
      <alignment horizontal="center" vertical="center"/>
    </xf>
    <xf numFmtId="165" fontId="11" fillId="8" borderId="2" xfId="2" applyNumberFormat="1" applyFont="1" applyFill="1" applyBorder="1" applyAlignment="1">
      <alignment horizontal="center" vertical="center"/>
    </xf>
    <xf numFmtId="165" fontId="11" fillId="8" borderId="3" xfId="2" applyNumberFormat="1" applyFont="1" applyFill="1" applyBorder="1" applyAlignment="1">
      <alignment horizontal="center" vertical="center"/>
    </xf>
    <xf numFmtId="0" fontId="11" fillId="16" borderId="2" xfId="0" applyFont="1" applyFill="1" applyBorder="1" applyAlignment="1">
      <alignment horizontal="center" vertical="center"/>
    </xf>
    <xf numFmtId="0" fontId="11" fillId="16" borderId="3" xfId="0" applyFont="1" applyFill="1" applyBorder="1" applyAlignment="1">
      <alignment horizontal="center" vertical="center"/>
    </xf>
    <xf numFmtId="0" fontId="11" fillId="8" borderId="2" xfId="0" applyFont="1" applyFill="1" applyBorder="1" applyAlignment="1">
      <alignment horizontal="left" vertical="center" wrapText="1"/>
    </xf>
    <xf numFmtId="0" fontId="11" fillId="8" borderId="3" xfId="0" applyFont="1" applyFill="1" applyBorder="1" applyAlignment="1">
      <alignment horizontal="left" vertical="center" wrapText="1"/>
    </xf>
    <xf numFmtId="0" fontId="11" fillId="16" borderId="4" xfId="0" applyFont="1" applyFill="1" applyBorder="1" applyAlignment="1">
      <alignment horizontal="center" vertical="center"/>
    </xf>
    <xf numFmtId="3" fontId="11" fillId="8" borderId="4" xfId="0" applyNumberFormat="1" applyFont="1" applyFill="1" applyBorder="1" applyAlignment="1">
      <alignment horizontal="center" vertical="center"/>
    </xf>
    <xf numFmtId="0" fontId="11" fillId="8" borderId="2" xfId="0" applyFont="1" applyFill="1" applyBorder="1" applyAlignment="1">
      <alignment horizontal="center" vertical="center"/>
    </xf>
    <xf numFmtId="0" fontId="11" fillId="8" borderId="4" xfId="0" applyFont="1" applyFill="1" applyBorder="1" applyAlignment="1">
      <alignment horizontal="center" vertical="center"/>
    </xf>
    <xf numFmtId="165" fontId="11" fillId="8" borderId="4" xfId="2" applyNumberFormat="1" applyFont="1" applyFill="1" applyBorder="1" applyAlignment="1">
      <alignment horizontal="center" vertical="center"/>
    </xf>
    <xf numFmtId="164" fontId="11" fillId="8" borderId="2" xfId="0" applyNumberFormat="1" applyFont="1" applyFill="1" applyBorder="1" applyAlignment="1">
      <alignment horizontal="left" vertical="center" wrapText="1"/>
    </xf>
    <xf numFmtId="164" fontId="11" fillId="8" borderId="4" xfId="0" applyNumberFormat="1" applyFont="1" applyFill="1" applyBorder="1" applyAlignment="1">
      <alignment horizontal="left" vertical="center" wrapText="1"/>
    </xf>
    <xf numFmtId="164" fontId="11" fillId="8" borderId="3" xfId="0" applyNumberFormat="1" applyFont="1" applyFill="1" applyBorder="1" applyAlignment="1">
      <alignment horizontal="left" vertical="center" wrapText="1"/>
    </xf>
    <xf numFmtId="0" fontId="11" fillId="16" borderId="2" xfId="0" applyFont="1" applyFill="1" applyBorder="1" applyAlignment="1">
      <alignment horizontal="center" vertical="center" wrapText="1"/>
    </xf>
    <xf numFmtId="0" fontId="11" fillId="16" borderId="4" xfId="0" applyFont="1" applyFill="1" applyBorder="1" applyAlignment="1">
      <alignment horizontal="center" vertical="center" wrapText="1"/>
    </xf>
    <xf numFmtId="0" fontId="11" fillId="16" borderId="3" xfId="0" applyFont="1" applyFill="1" applyBorder="1" applyAlignment="1">
      <alignment horizontal="center" vertical="center" wrapText="1"/>
    </xf>
    <xf numFmtId="164" fontId="11" fillId="8" borderId="2" xfId="0" applyNumberFormat="1" applyFont="1" applyFill="1" applyBorder="1" applyAlignment="1">
      <alignment horizontal="center" vertical="center"/>
    </xf>
    <xf numFmtId="164" fontId="11" fillId="8" borderId="4" xfId="0" applyNumberFormat="1" applyFont="1" applyFill="1" applyBorder="1" applyAlignment="1">
      <alignment horizontal="center" vertical="center"/>
    </xf>
    <xf numFmtId="164" fontId="11" fillId="8" borderId="3" xfId="0" applyNumberFormat="1" applyFont="1" applyFill="1" applyBorder="1" applyAlignment="1">
      <alignment horizontal="center"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11" fillId="8" borderId="4" xfId="0" applyFont="1" applyFill="1" applyBorder="1" applyAlignment="1">
      <alignment horizontal="left" vertical="center" wrapText="1"/>
    </xf>
    <xf numFmtId="0" fontId="14" fillId="5" borderId="5"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7" borderId="5" xfId="0" applyFont="1" applyFill="1" applyBorder="1" applyAlignment="1">
      <alignment horizontal="center" vertical="center"/>
    </xf>
    <xf numFmtId="0" fontId="14" fillId="7" borderId="6" xfId="0" applyFont="1" applyFill="1" applyBorder="1" applyAlignment="1">
      <alignment horizontal="center" vertical="center"/>
    </xf>
    <xf numFmtId="0" fontId="14" fillId="7" borderId="7"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166" fontId="11" fillId="16" borderId="2" xfId="0" quotePrefix="1" applyNumberFormat="1" applyFont="1" applyFill="1" applyBorder="1" applyAlignment="1">
      <alignment horizontal="center" vertical="center"/>
    </xf>
    <xf numFmtId="166" fontId="11" fillId="16" borderId="4" xfId="0" quotePrefix="1" applyNumberFormat="1" applyFont="1" applyFill="1" applyBorder="1" applyAlignment="1">
      <alignment horizontal="center" vertical="center"/>
    </xf>
    <xf numFmtId="0" fontId="11" fillId="8" borderId="2" xfId="0" quotePrefix="1" applyFont="1" applyFill="1" applyBorder="1" applyAlignment="1">
      <alignment horizontal="left" vertical="center" wrapText="1"/>
    </xf>
    <xf numFmtId="0" fontId="11" fillId="8" borderId="4" xfId="0" quotePrefix="1" applyFont="1" applyFill="1" applyBorder="1" applyAlignment="1">
      <alignment horizontal="left" vertical="center" wrapText="1"/>
    </xf>
    <xf numFmtId="164" fontId="11" fillId="10" borderId="2" xfId="0" applyNumberFormat="1" applyFont="1" applyFill="1" applyBorder="1" applyAlignment="1">
      <alignment horizontal="left" vertical="center" wrapText="1"/>
    </xf>
    <xf numFmtId="164" fontId="11" fillId="10" borderId="4" xfId="0" applyNumberFormat="1" applyFont="1" applyFill="1" applyBorder="1" applyAlignment="1">
      <alignment horizontal="left" vertical="center" wrapText="1"/>
    </xf>
    <xf numFmtId="164" fontId="11" fillId="10" borderId="3" xfId="0" applyNumberFormat="1" applyFont="1" applyFill="1" applyBorder="1" applyAlignment="1">
      <alignment horizontal="left" vertical="center" wrapText="1"/>
    </xf>
    <xf numFmtId="0" fontId="11" fillId="15" borderId="2" xfId="0" applyFont="1" applyFill="1" applyBorder="1" applyAlignment="1">
      <alignment horizontal="center" vertical="center" wrapText="1"/>
    </xf>
    <xf numFmtId="0" fontId="11" fillId="15" borderId="4" xfId="0" applyFont="1" applyFill="1" applyBorder="1" applyAlignment="1">
      <alignment horizontal="center" vertical="center" wrapText="1"/>
    </xf>
    <xf numFmtId="0" fontId="11" fillId="15" borderId="3" xfId="0" applyFont="1" applyFill="1" applyBorder="1" applyAlignment="1">
      <alignment horizontal="center" vertical="center" wrapText="1"/>
    </xf>
    <xf numFmtId="164" fontId="11" fillId="10" borderId="2" xfId="1" applyNumberFormat="1" applyFont="1" applyFill="1" applyBorder="1" applyAlignment="1">
      <alignment horizontal="center" vertical="center" wrapText="1"/>
    </xf>
    <xf numFmtId="164" fontId="11" fillId="10" borderId="4" xfId="1" applyNumberFormat="1" applyFont="1" applyFill="1" applyBorder="1" applyAlignment="1">
      <alignment horizontal="center" vertical="center" wrapText="1"/>
    </xf>
    <xf numFmtId="164" fontId="11" fillId="10" borderId="3" xfId="1" applyNumberFormat="1" applyFont="1" applyFill="1" applyBorder="1" applyAlignment="1">
      <alignment horizontal="center" vertical="center" wrapText="1"/>
    </xf>
    <xf numFmtId="164" fontId="11" fillId="10" borderId="2" xfId="0" applyNumberFormat="1" applyFont="1" applyFill="1" applyBorder="1" applyAlignment="1">
      <alignment horizontal="center" vertical="center"/>
    </xf>
    <xf numFmtId="164" fontId="11" fillId="10" borderId="4" xfId="0" applyNumberFormat="1" applyFont="1" applyFill="1" applyBorder="1" applyAlignment="1">
      <alignment horizontal="center" vertical="center"/>
    </xf>
    <xf numFmtId="164" fontId="11" fillId="10" borderId="3" xfId="0" applyNumberFormat="1" applyFont="1" applyFill="1" applyBorder="1" applyAlignment="1">
      <alignment horizontal="center" vertical="center"/>
    </xf>
    <xf numFmtId="165" fontId="11" fillId="10" borderId="2" xfId="2" applyNumberFormat="1" applyFont="1" applyFill="1" applyBorder="1" applyAlignment="1">
      <alignment horizontal="center" vertical="center" wrapText="1"/>
    </xf>
    <xf numFmtId="165" fontId="11" fillId="10" borderId="4" xfId="2" applyNumberFormat="1" applyFont="1" applyFill="1" applyBorder="1" applyAlignment="1">
      <alignment horizontal="center" vertical="center" wrapText="1"/>
    </xf>
    <xf numFmtId="165" fontId="11" fillId="10" borderId="3" xfId="2" applyNumberFormat="1" applyFont="1" applyFill="1" applyBorder="1" applyAlignment="1">
      <alignment horizontal="center" vertical="center" wrapText="1"/>
    </xf>
    <xf numFmtId="167" fontId="11" fillId="13" borderId="2" xfId="0" applyNumberFormat="1" applyFont="1" applyFill="1" applyBorder="1" applyAlignment="1">
      <alignment horizontal="center" vertical="center"/>
    </xf>
    <xf numFmtId="167" fontId="11" fillId="13" borderId="4" xfId="0" applyNumberFormat="1" applyFont="1" applyFill="1" applyBorder="1" applyAlignment="1">
      <alignment horizontal="center" vertical="center"/>
    </xf>
    <xf numFmtId="167" fontId="11" fillId="13" borderId="3" xfId="0" applyNumberFormat="1" applyFont="1" applyFill="1" applyBorder="1" applyAlignment="1">
      <alignment horizontal="center" vertical="center"/>
    </xf>
    <xf numFmtId="3" fontId="11" fillId="13" borderId="2" xfId="0" quotePrefix="1" applyNumberFormat="1" applyFont="1" applyFill="1" applyBorder="1" applyAlignment="1">
      <alignment horizontal="center" vertical="center"/>
    </xf>
    <xf numFmtId="3" fontId="11" fillId="13" borderId="4" xfId="0" applyNumberFormat="1" applyFont="1" applyFill="1" applyBorder="1" applyAlignment="1">
      <alignment horizontal="center" vertical="center"/>
    </xf>
    <xf numFmtId="3" fontId="11" fillId="13" borderId="3" xfId="0" applyNumberFormat="1" applyFont="1" applyFill="1" applyBorder="1" applyAlignment="1">
      <alignment horizontal="center" vertical="center"/>
    </xf>
    <xf numFmtId="0" fontId="11" fillId="10" borderId="2" xfId="0" applyFont="1" applyFill="1" applyBorder="1" applyAlignment="1">
      <alignment horizontal="left" vertical="center" wrapText="1"/>
    </xf>
    <xf numFmtId="0" fontId="11" fillId="10" borderId="3" xfId="0" applyFont="1" applyFill="1" applyBorder="1" applyAlignment="1">
      <alignment horizontal="left" vertical="center" wrapText="1"/>
    </xf>
    <xf numFmtId="3" fontId="11" fillId="10" borderId="2" xfId="0" applyNumberFormat="1" applyFont="1" applyFill="1" applyBorder="1" applyAlignment="1">
      <alignment horizontal="center" vertical="center" wrapText="1"/>
    </xf>
    <xf numFmtId="3" fontId="11" fillId="10" borderId="3" xfId="0" applyNumberFormat="1" applyFont="1" applyFill="1" applyBorder="1" applyAlignment="1">
      <alignment horizontal="center" vertical="center" wrapText="1"/>
    </xf>
    <xf numFmtId="165" fontId="11" fillId="10" borderId="2" xfId="0" applyNumberFormat="1" applyFont="1" applyFill="1" applyBorder="1" applyAlignment="1">
      <alignment horizontal="center" vertical="center" wrapText="1"/>
    </xf>
    <xf numFmtId="165" fontId="11" fillId="10" borderId="3" xfId="0" applyNumberFormat="1" applyFont="1" applyFill="1" applyBorder="1" applyAlignment="1">
      <alignment horizontal="center" vertical="center" wrapText="1"/>
    </xf>
    <xf numFmtId="3" fontId="11" fillId="13" borderId="2" xfId="0" applyNumberFormat="1" applyFont="1" applyFill="1" applyBorder="1" applyAlignment="1">
      <alignment horizontal="center" vertical="center" wrapText="1"/>
    </xf>
    <xf numFmtId="3" fontId="11" fillId="13" borderId="3" xfId="0" applyNumberFormat="1" applyFont="1" applyFill="1" applyBorder="1" applyAlignment="1">
      <alignment horizontal="center" vertical="center" wrapText="1"/>
    </xf>
    <xf numFmtId="165" fontId="11" fillId="13" borderId="2" xfId="2" applyNumberFormat="1" applyFont="1" applyFill="1" applyBorder="1" applyAlignment="1">
      <alignment horizontal="center" vertical="center" wrapText="1"/>
    </xf>
    <xf numFmtId="165" fontId="11" fillId="13" borderId="3" xfId="2" applyNumberFormat="1" applyFont="1" applyFill="1" applyBorder="1" applyAlignment="1">
      <alignment horizontal="center" vertical="center" wrapText="1"/>
    </xf>
    <xf numFmtId="3" fontId="11" fillId="13" borderId="4" xfId="0" applyNumberFormat="1" applyFont="1" applyFill="1" applyBorder="1" applyAlignment="1">
      <alignment horizontal="center" vertical="center" wrapText="1"/>
    </xf>
    <xf numFmtId="165" fontId="11" fillId="13" borderId="4" xfId="2" applyNumberFormat="1" applyFont="1" applyFill="1" applyBorder="1" applyAlignment="1">
      <alignment horizontal="center" vertical="center" wrapText="1"/>
    </xf>
    <xf numFmtId="0" fontId="10" fillId="6" borderId="8" xfId="0" applyFont="1" applyFill="1" applyBorder="1" applyAlignment="1">
      <alignment horizontal="center" vertical="center"/>
    </xf>
    <xf numFmtId="0" fontId="11" fillId="13" borderId="8"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8" borderId="8" xfId="0" applyFont="1" applyFill="1" applyBorder="1" applyAlignment="1">
      <alignment horizontal="left" vertical="center" wrapText="1"/>
    </xf>
    <xf numFmtId="0" fontId="11" fillId="10" borderId="8" xfId="0" applyFont="1" applyFill="1" applyBorder="1" applyAlignment="1">
      <alignment horizontal="left" vertical="center" wrapText="1"/>
    </xf>
    <xf numFmtId="0" fontId="11" fillId="8" borderId="8" xfId="0" quotePrefix="1" applyFont="1" applyFill="1" applyBorder="1" applyAlignment="1">
      <alignment horizontal="left" vertical="center" wrapText="1"/>
    </xf>
    <xf numFmtId="164" fontId="11" fillId="8" borderId="8" xfId="0" applyNumberFormat="1" applyFont="1" applyFill="1" applyBorder="1" applyAlignment="1">
      <alignment horizontal="left" vertical="center" wrapText="1"/>
    </xf>
    <xf numFmtId="164" fontId="11" fillId="10" borderId="8" xfId="0" applyNumberFormat="1" applyFont="1" applyFill="1" applyBorder="1" applyAlignment="1">
      <alignment vertical="center" wrapText="1"/>
    </xf>
    <xf numFmtId="1" fontId="10" fillId="6" borderId="8" xfId="0" applyNumberFormat="1" applyFont="1" applyFill="1" applyBorder="1" applyAlignment="1">
      <alignment horizontal="center" vertical="center" wrapText="1"/>
    </xf>
    <xf numFmtId="0" fontId="11" fillId="10" borderId="8" xfId="0" quotePrefix="1" applyFont="1" applyFill="1" applyBorder="1" applyAlignment="1">
      <alignment horizontal="left" vertical="center" wrapText="1"/>
    </xf>
    <xf numFmtId="0" fontId="8" fillId="2" borderId="1" xfId="0" applyFont="1" applyFill="1" applyBorder="1" applyAlignment="1">
      <alignment horizontal="left" vertical="center"/>
    </xf>
    <xf numFmtId="0" fontId="11" fillId="10" borderId="8" xfId="0" applyFont="1" applyFill="1" applyBorder="1" applyAlignment="1">
      <alignment vertical="center" wrapText="1"/>
    </xf>
    <xf numFmtId="164" fontId="11" fillId="13" borderId="8" xfId="0" applyNumberFormat="1" applyFont="1" applyFill="1" applyBorder="1" applyAlignment="1">
      <alignment horizontal="left" vertical="center" wrapText="1"/>
    </xf>
    <xf numFmtId="0" fontId="10" fillId="17" borderId="2" xfId="0" applyFont="1" applyFill="1" applyBorder="1" applyAlignment="1">
      <alignment horizontal="center" vertical="center" wrapText="1"/>
    </xf>
    <xf numFmtId="164" fontId="11" fillId="12" borderId="8" xfId="0" applyNumberFormat="1" applyFont="1" applyFill="1" applyBorder="1" applyAlignment="1">
      <alignment horizontal="left" vertical="center" wrapText="1"/>
    </xf>
    <xf numFmtId="0" fontId="10" fillId="6" borderId="9" xfId="0" applyFont="1" applyFill="1" applyBorder="1" applyAlignment="1">
      <alignment horizontal="center" vertical="center"/>
    </xf>
    <xf numFmtId="0" fontId="10" fillId="6" borderId="10" xfId="0" applyFont="1" applyFill="1" applyBorder="1" applyAlignment="1">
      <alignment horizontal="center" vertical="center"/>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8" xfId="0" applyFont="1" applyBorder="1" applyAlignment="1">
      <alignment horizontal="left" vertical="center" wrapText="1"/>
    </xf>
    <xf numFmtId="164" fontId="11" fillId="8" borderId="9" xfId="0" applyNumberFormat="1" applyFont="1" applyFill="1" applyBorder="1" applyAlignment="1">
      <alignment horizontal="left" vertical="center" wrapText="1"/>
    </xf>
    <xf numFmtId="164" fontId="11" fillId="8" borderId="10" xfId="0" applyNumberFormat="1" applyFont="1" applyFill="1" applyBorder="1" applyAlignment="1">
      <alignment horizontal="left" vertical="center" wrapText="1"/>
    </xf>
    <xf numFmtId="164" fontId="11" fillId="10" borderId="8" xfId="0" applyNumberFormat="1" applyFont="1" applyFill="1" applyBorder="1" applyAlignment="1">
      <alignment horizontal="left" vertical="center" wrapText="1"/>
    </xf>
  </cellXfs>
  <cellStyles count="6">
    <cellStyle name="Hipervínculo" xfId="3" builtinId="8"/>
    <cellStyle name="Millares" xfId="1" builtinId="3"/>
    <cellStyle name="Normal" xfId="0" builtinId="0"/>
    <cellStyle name="Normal 2 2" xfId="4" xr:uid="{00000000-0005-0000-0000-000003000000}"/>
    <cellStyle name="Normal 3" xfId="5" xr:uid="{3A10A9DE-B3FC-E44C-AD7F-9D7227B8156D}"/>
    <cellStyle name="Porcentaje" xfId="2" builtinId="5"/>
  </cellStyles>
  <dxfs count="0"/>
  <tableStyles count="0" defaultTableStyle="TableStyleMedium2" defaultPivotStyle="PivotStyleLight16"/>
  <colors>
    <mruColors>
      <color rgb="FFEAE6DE"/>
      <color rgb="FFFEFDFC"/>
      <color rgb="FFB7E3E1"/>
      <color rgb="FFC2EFF4"/>
      <color rgb="FFEDECDB"/>
      <color rgb="FFC8EAE8"/>
      <color rgb="FFE6E5CC"/>
      <color rgb="FFB1EBF1"/>
      <color rgb="FFBBEEF3"/>
      <color rgb="FFDEDC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humvenezuela.com/reportes-junio-2021/" TargetMode="External"/><Relationship Id="rId299" Type="http://schemas.openxmlformats.org/officeDocument/2006/relationships/hyperlink" Target="https://provea.org/actualidad/derechos-sociales/los-venezolanos-y-la-desidia-por-falta-de-agua-2/" TargetMode="External"/><Relationship Id="rId21" Type="http://schemas.openxmlformats.org/officeDocument/2006/relationships/hyperlink" Target="http://www.observatoriovsp.org/wp-content/uploads/Boletin-20.-Version-final-web.pdf" TargetMode="External"/><Relationship Id="rId63" Type="http://schemas.openxmlformats.org/officeDocument/2006/relationships/hyperlink" Target="https://www.observatoriovsp.org/wp-content/uploads/boletin-25_4-comprimido.pdf" TargetMode="External"/><Relationship Id="rId159" Type="http://schemas.openxmlformats.org/officeDocument/2006/relationships/hyperlink" Target="https://www.todosahora.com/noticias-de-venezuela/nueva-esparta/agua-sucia-y-con-mal-olor-es-la-que-recogen-los-vecinos-en-el-sector-el-pinonate/" TargetMode="External"/><Relationship Id="rId324" Type="http://schemas.openxmlformats.org/officeDocument/2006/relationships/hyperlink" Target="https://www.iagua.es/blogs/jesus-castillo/venezuela-colapso-masivo-servicios-agua-y-saneamiento" TargetMode="External"/><Relationship Id="rId366" Type="http://schemas.openxmlformats.org/officeDocument/2006/relationships/hyperlink" Target="https://humvenezuela.com/diagnosticos-comunitarios/" TargetMode="External"/><Relationship Id="rId170" Type="http://schemas.openxmlformats.org/officeDocument/2006/relationships/hyperlink" Target="https://eltiempove.com/vecinos-de-tronconal-ii-llevan-un-mes-viviendo-entre-cloacas-desbordadas/" TargetMode="External"/><Relationship Id="rId226" Type="http://schemas.openxmlformats.org/officeDocument/2006/relationships/hyperlink" Target="https://www.todosahora.com/noticias-de-venezuela/nueva-esparta/agua-sucia-y-con-mal-olor-es-la-que-recogen-los-vecinos-en-el-sector-el-pinonate/" TargetMode="External"/><Relationship Id="rId433" Type="http://schemas.openxmlformats.org/officeDocument/2006/relationships/hyperlink" Target="https://examenddhhvenezuela.org/derechos-civiles-y-politicos/contribuciones-de-la-sociedad-civil-venezolana-al-3er-ciclo-del-epu-de-venezuela" TargetMode="External"/><Relationship Id="rId268" Type="http://schemas.openxmlformats.org/officeDocument/2006/relationships/hyperlink" Target="https://efectococuyo.com/la-humanidad/agua-cumana-llega-marron-denuncia/" TargetMode="External"/><Relationship Id="rId32" Type="http://schemas.openxmlformats.org/officeDocument/2006/relationships/hyperlink" Target="https://publications.iadb.org/publications/spanish/document/Proceso_Regional_de_Las_Am%C3%A9ricas_Foro_Mundial_del_Agua_2018_Informe_subregional_Sudam%C3%A9rica.pdf" TargetMode="External"/><Relationship Id="rId74" Type="http://schemas.openxmlformats.org/officeDocument/2006/relationships/hyperlink" Target="https://humvenezuela.com/diagnosticos-comunitarios/" TargetMode="External"/><Relationship Id="rId128" Type="http://schemas.openxmlformats.org/officeDocument/2006/relationships/hyperlink" Target="https://www.iagua.es/blogs/jesus-castillo/venezuela-colapso-masivo-servicios-agua-y-saneamiento" TargetMode="External"/><Relationship Id="rId335" Type="http://schemas.openxmlformats.org/officeDocument/2006/relationships/hyperlink" Target="https://www.radiofeyalegrianoticias.com/venezuela-un-pais-sediento-rodeado-de-embalses/" TargetMode="External"/><Relationship Id="rId377" Type="http://schemas.openxmlformats.org/officeDocument/2006/relationships/hyperlink" Target="https://humvenezuela.com/diagnosticos-comunitarios/" TargetMode="External"/><Relationship Id="rId5" Type="http://schemas.openxmlformats.org/officeDocument/2006/relationships/hyperlink" Target="http://www.ultimasnoticias.com.ve/noticias/pulso/agua-comenzo-a-llegar-a-parte-alta-de-maturin/" TargetMode="External"/><Relationship Id="rId181" Type="http://schemas.openxmlformats.org/officeDocument/2006/relationships/hyperlink" Target="https://humvenezuela.com/reportes-junio-2021/" TargetMode="External"/><Relationship Id="rId237" Type="http://schemas.openxmlformats.org/officeDocument/2006/relationships/hyperlink" Target="https://humvenezuela.com/diagnosticos-comunitarios/" TargetMode="External"/><Relationship Id="rId402" Type="http://schemas.openxmlformats.org/officeDocument/2006/relationships/hyperlink" Target="https://examenddhhvenezuela.org/derechos-civiles-y-politicos/contribuciones-de-la-sociedad-civil-venezolana-al-3er-ciclo-del-epu-de-venezuela" TargetMode="External"/><Relationship Id="rId279" Type="http://schemas.openxmlformats.org/officeDocument/2006/relationships/hyperlink" Target="https://humvenezuela.com/reportes-junio-2021/" TargetMode="External"/><Relationship Id="rId43" Type="http://schemas.openxmlformats.org/officeDocument/2006/relationships/hyperlink" Target="https://humvenezuela.com/reportes-diciembre-2018/" TargetMode="External"/><Relationship Id="rId139" Type="http://schemas.openxmlformats.org/officeDocument/2006/relationships/hyperlink" Target="https://humvenezuela.com/diagnosticos-comunitarios/" TargetMode="External"/><Relationship Id="rId290" Type="http://schemas.openxmlformats.org/officeDocument/2006/relationships/hyperlink" Target="https://insoencovi.ucab.edu.ve/" TargetMode="External"/><Relationship Id="rId304" Type="http://schemas.openxmlformats.org/officeDocument/2006/relationships/hyperlink" Target="https://www.ecopoliticavenezuela.org/2022/05/26/la-crisis-del-agua-en-venezuela-algunos-datos/" TargetMode="External"/><Relationship Id="rId346" Type="http://schemas.openxmlformats.org/officeDocument/2006/relationships/hyperlink" Target="https://www.todosahora.com/noticias-de-venezuela/nueva-esparta/agua-sucia-y-con-mal-olor-es-la-que-recogen-los-vecinos-en-el-sector-el-pinonate/" TargetMode="External"/><Relationship Id="rId388" Type="http://schemas.openxmlformats.org/officeDocument/2006/relationships/hyperlink" Target="https://eldiario.com/2022/05/31/sistema-de-distribucion-de-agua-delcy-rodriguez/" TargetMode="External"/><Relationship Id="rId85" Type="http://schemas.openxmlformats.org/officeDocument/2006/relationships/hyperlink" Target="https://humvenezuela.com/diagnosticos-comunitarios/" TargetMode="External"/><Relationship Id="rId150" Type="http://schemas.openxmlformats.org/officeDocument/2006/relationships/hyperlink" Target="https://humvenezuela.com/reportes-junio-2021/" TargetMode="External"/><Relationship Id="rId192" Type="http://schemas.openxmlformats.org/officeDocument/2006/relationships/hyperlink" Target="https://provea.org/actualidad/venezuela-escasa-disponibilidad-de-agua-acentua-las-desigualdades/" TargetMode="External"/><Relationship Id="rId206" Type="http://schemas.openxmlformats.org/officeDocument/2006/relationships/hyperlink" Target="https://humvenezuela.com/reportes-junio-2021/" TargetMode="External"/><Relationship Id="rId413" Type="http://schemas.openxmlformats.org/officeDocument/2006/relationships/hyperlink" Target="https://examenddhhvenezuela.org/derechos-civiles-y-politicos/contribuciones-de-la-sociedad-civil-venezolana-al-3er-ciclo-del-epu-de-venezuela" TargetMode="External"/><Relationship Id="rId248" Type="http://schemas.openxmlformats.org/officeDocument/2006/relationships/hyperlink" Target="http://www.observatoriovsp.org/wp-content/uploads/Boletin-32-V.Final_.pdf" TargetMode="External"/><Relationship Id="rId12" Type="http://schemas.openxmlformats.org/officeDocument/2006/relationships/hyperlink" Target="http://caf.msinfo.info/bases/biblo/texto/isi-17.pdf" TargetMode="External"/><Relationship Id="rId108" Type="http://schemas.openxmlformats.org/officeDocument/2006/relationships/hyperlink" Target="https://provea.org/actualidad/venezuela-escasa-disponibilidad-de-agua-acentua-las-desigualdades/" TargetMode="External"/><Relationship Id="rId315" Type="http://schemas.openxmlformats.org/officeDocument/2006/relationships/hyperlink" Target="https://www.ecopoliticavenezuela.org/2022/05/26/la-crisis-del-agua-en-venezuela-algunos-datos/" TargetMode="External"/><Relationship Id="rId357" Type="http://schemas.openxmlformats.org/officeDocument/2006/relationships/hyperlink" Target="https://humvenezuela.com/diagnosticos-comunitarios/" TargetMode="External"/><Relationship Id="rId54" Type="http://schemas.openxmlformats.org/officeDocument/2006/relationships/hyperlink" Target="https://www.elimpulso.com/2022/04/04/cedice-libertad-servicios-publicos-venezolanos-siguen-presentando-severas-deficiencias-en-marzo-2022-4abr/" TargetMode="External"/><Relationship Id="rId96" Type="http://schemas.openxmlformats.org/officeDocument/2006/relationships/hyperlink" Target="http://www.observatoriovsp.org/wp-content/uploads/Boletin-32-V.Final_.pdf" TargetMode="External"/><Relationship Id="rId161" Type="http://schemas.openxmlformats.org/officeDocument/2006/relationships/hyperlink" Target="https://talcualdigital.com/crisis-de-aguas-servidas-en-venezuela-el-drama-de-vivir-entre-la-pestilencia/" TargetMode="External"/><Relationship Id="rId217" Type="http://schemas.openxmlformats.org/officeDocument/2006/relationships/hyperlink" Target="https://efectococuyo.com/la-humanidad/agua-cumana-llega-marron-denuncia/" TargetMode="External"/><Relationship Id="rId399" Type="http://schemas.openxmlformats.org/officeDocument/2006/relationships/hyperlink" Target="https://examenddhhvenezuela.org/derechos-civiles-y-politicos/contribuciones-de-la-sociedad-civil-venezolana-al-3er-ciclo-del-epu-de-venezuela" TargetMode="External"/><Relationship Id="rId259" Type="http://schemas.openxmlformats.org/officeDocument/2006/relationships/hyperlink" Target="https://www.elimpulso.com/2022/04/04/cedice-libertad-servicios-publicos-venezolanos-siguen-presentando-severas-deficiencias-en-marzo-2022-4abr/" TargetMode="External"/><Relationship Id="rId424" Type="http://schemas.openxmlformats.org/officeDocument/2006/relationships/hyperlink" Target="https://examenddhhvenezuela.org/derechos-civiles-y-politicos/contribuciones-de-la-sociedad-civil-venezolana-al-3er-ciclo-del-epu-de-venezuela" TargetMode="External"/><Relationship Id="rId23" Type="http://schemas.openxmlformats.org/officeDocument/2006/relationships/hyperlink" Target="https://www.observatoriovsp.org/wp-content/uploads/boletin-25_4-comprimido.pdf" TargetMode="External"/><Relationship Id="rId119" Type="http://schemas.openxmlformats.org/officeDocument/2006/relationships/hyperlink" Target="http://www.observatoriovsp.org/wp-content/uploads/Boletin-32-V.Final_.pdf" TargetMode="External"/><Relationship Id="rId270" Type="http://schemas.openxmlformats.org/officeDocument/2006/relationships/hyperlink" Target="https://humvenezuela.com/reportes-junio-2021/" TargetMode="External"/><Relationship Id="rId326" Type="http://schemas.openxmlformats.org/officeDocument/2006/relationships/hyperlink" Target="https://www.elimpulso.com/2022/04/04/cedice-libertad-servicios-publicos-venezolanos-siguen-presentando-severas-deficiencias-en-marzo-2022-4abr/" TargetMode="External"/><Relationship Id="rId65" Type="http://schemas.openxmlformats.org/officeDocument/2006/relationships/hyperlink" Target="https://humvenezuela.com/diagnosticos-comunitarios/" TargetMode="External"/><Relationship Id="rId130" Type="http://schemas.openxmlformats.org/officeDocument/2006/relationships/hyperlink" Target="https://www.elimpulso.com/2022/04/04/cedice-libertad-servicios-publicos-venezolanos-siguen-presentando-severas-deficiencias-en-marzo-2022-4abr/" TargetMode="External"/><Relationship Id="rId368" Type="http://schemas.openxmlformats.org/officeDocument/2006/relationships/hyperlink" Target="https://humvenezuela.com/diagnosticos-comunitarios/" TargetMode="External"/><Relationship Id="rId172" Type="http://schemas.openxmlformats.org/officeDocument/2006/relationships/hyperlink" Target="https://humvenezuela.com/diagnosticos-comunitarios/" TargetMode="External"/><Relationship Id="rId228" Type="http://schemas.openxmlformats.org/officeDocument/2006/relationships/hyperlink" Target="https://www.elimpulso.com/2022/05/24/se-disparan-los-casos-de-diarreas-y-vomitos-en-zulia-24may/" TargetMode="External"/><Relationship Id="rId435" Type="http://schemas.openxmlformats.org/officeDocument/2006/relationships/hyperlink" Target="https://examenddhhvenezuela.org/derechos-civiles-y-politicos/contribuciones-de-la-sociedad-civil-venezolana-al-3er-ciclo-del-epu-de-venezuela" TargetMode="External"/><Relationship Id="rId281" Type="http://schemas.openxmlformats.org/officeDocument/2006/relationships/hyperlink" Target="https://humvenezuela.com/reportes-junio-2021/" TargetMode="External"/><Relationship Id="rId337" Type="http://schemas.openxmlformats.org/officeDocument/2006/relationships/hyperlink" Target="https://humvenezuela.com/reportes-junio-2021/" TargetMode="External"/><Relationship Id="rId34" Type="http://schemas.openxmlformats.org/officeDocument/2006/relationships/hyperlink" Target="http://caf.msinfo.info/bases/biblo/texto/isi-17.pdf" TargetMode="External"/><Relationship Id="rId76" Type="http://schemas.openxmlformats.org/officeDocument/2006/relationships/hyperlink" Target="https://humvenezuela.com/diagnosticos-comunitarios/" TargetMode="External"/><Relationship Id="rId141" Type="http://schemas.openxmlformats.org/officeDocument/2006/relationships/hyperlink" Target="https://www.ecopoliticavenezuela.org/2022/05/26/la-crisis-del-agua-en-venezuela-algunos-datos/" TargetMode="External"/><Relationship Id="rId379" Type="http://schemas.openxmlformats.org/officeDocument/2006/relationships/hyperlink" Target="https://humvenezuela.com/diagnosticos-comunitarios/" TargetMode="External"/><Relationship Id="rId7" Type="http://schemas.openxmlformats.org/officeDocument/2006/relationships/hyperlink" Target="https://cedice.org.ve/observatoriogp/wp-content/uploads/2019/07/Agua_y_saneamiento_Cordoba_web.pdf" TargetMode="External"/><Relationship Id="rId183" Type="http://schemas.openxmlformats.org/officeDocument/2006/relationships/hyperlink" Target="https://insoencovi.ucab.edu.ve/" TargetMode="External"/><Relationship Id="rId239" Type="http://schemas.openxmlformats.org/officeDocument/2006/relationships/hyperlink" Target="https://humvenezuela.com/reportes-junio-2021/" TargetMode="External"/><Relationship Id="rId390" Type="http://schemas.openxmlformats.org/officeDocument/2006/relationships/hyperlink" Target="https://examenddhhvenezuela.org/derechos-civiles-y-politicos/contribuciones-de-la-sociedad-civil-venezolana-al-3er-ciclo-del-epu-de-venezuela" TargetMode="External"/><Relationship Id="rId404" Type="http://schemas.openxmlformats.org/officeDocument/2006/relationships/hyperlink" Target="https://examenddhhvenezuela.org/derechos-civiles-y-politicos/contribuciones-de-la-sociedad-civil-venezolana-al-3er-ciclo-del-epu-de-venezuela" TargetMode="External"/><Relationship Id="rId250" Type="http://schemas.openxmlformats.org/officeDocument/2006/relationships/hyperlink" Target="https://www.iagua.es/blogs/jesus-castillo/venezuela-colapso-masivo-servicios-agua-y-saneamiento" TargetMode="External"/><Relationship Id="rId292" Type="http://schemas.openxmlformats.org/officeDocument/2006/relationships/hyperlink" Target="https://humvenezuela.com/reportes-junio-2021/" TargetMode="External"/><Relationship Id="rId306" Type="http://schemas.openxmlformats.org/officeDocument/2006/relationships/hyperlink" Target="https://provea.org/actualidad/venezuela-escasa-disponibilidad-de-agua-acentua-las-desigualdades/" TargetMode="External"/><Relationship Id="rId45" Type="http://schemas.openxmlformats.org/officeDocument/2006/relationships/hyperlink" Target="https://humvenezuela.com/diagnosticos-comunitarios/" TargetMode="External"/><Relationship Id="rId87" Type="http://schemas.openxmlformats.org/officeDocument/2006/relationships/hyperlink" Target="http://acading.org.ve/info/comunicacion/pubdocs/1er_Simposio_Nacional_de_Recursos_Hidricos/I-SNRH2020-Resumenes-Ponentes-publico.pdf" TargetMode="External"/><Relationship Id="rId110" Type="http://schemas.openxmlformats.org/officeDocument/2006/relationships/hyperlink" Target="https://humvenezuela.com/reportes-junio-2021/" TargetMode="External"/><Relationship Id="rId348" Type="http://schemas.openxmlformats.org/officeDocument/2006/relationships/hyperlink" Target="https://humvenezuela.com/reportes-junio-2021/" TargetMode="External"/><Relationship Id="rId152" Type="http://schemas.openxmlformats.org/officeDocument/2006/relationships/hyperlink" Target="https://www.ecopoliticavenezuela.org/2020/09/17/falta-de-gas-domestico-obliga-a-familias-venezolanas-a-deforestar-para-obtener-lena/" TargetMode="External"/><Relationship Id="rId194" Type="http://schemas.openxmlformats.org/officeDocument/2006/relationships/hyperlink" Target="https://humvenezuela.com/diagnosticos-comunitarios/" TargetMode="External"/><Relationship Id="rId208" Type="http://schemas.openxmlformats.org/officeDocument/2006/relationships/hyperlink" Target="http://www.observatoriovsp.org/wp-content/uploads/Boletin-32-V.Final_.pdf" TargetMode="External"/><Relationship Id="rId415" Type="http://schemas.openxmlformats.org/officeDocument/2006/relationships/hyperlink" Target="https://examenddhhvenezuela.org/derechos-civiles-y-politicos/contribuciones-de-la-sociedad-civil-venezolana-al-3er-ciclo-del-epu-de-venezuela" TargetMode="External"/><Relationship Id="rId261" Type="http://schemas.openxmlformats.org/officeDocument/2006/relationships/hyperlink" Target="https://humvenezuela.com/diagnosticos-comunitarios/" TargetMode="External"/><Relationship Id="rId14" Type="http://schemas.openxmlformats.org/officeDocument/2006/relationships/hyperlink" Target="http://acading.org.ve/info/comunicacion/pubdocs/1er_Simposio_Nacional_de_Recursos_Hidricos/I-SNRH2020-Resumenes-Ponentes-publico.pdf" TargetMode="External"/><Relationship Id="rId56" Type="http://schemas.openxmlformats.org/officeDocument/2006/relationships/hyperlink" Target="https://transparencia.org.ve/aguas-residuales-otra-deuda-ambiental-en-venezuela/" TargetMode="External"/><Relationship Id="rId317" Type="http://schemas.openxmlformats.org/officeDocument/2006/relationships/hyperlink" Target="https://provea.org/actualidad/venezuela-escasa-disponibilidad-de-agua-acentua-las-desigualdades/" TargetMode="External"/><Relationship Id="rId359" Type="http://schemas.openxmlformats.org/officeDocument/2006/relationships/hyperlink" Target="https://celade.cepal.org/bdcelade/proyecciones/resultados/20_VEN.xlsx" TargetMode="External"/><Relationship Id="rId98" Type="http://schemas.openxmlformats.org/officeDocument/2006/relationships/hyperlink" Target="https://talcualdigital.com/vecinos-de-la-coromoto-aragua-denuncian-que-tienen-10-dias-sin-agua/" TargetMode="External"/><Relationship Id="rId121" Type="http://schemas.openxmlformats.org/officeDocument/2006/relationships/hyperlink" Target="https://www.iagua.es/blogs/jesus-castillo/venezuela-colapso-masivo-servicios-agua-y-saneamiento" TargetMode="External"/><Relationship Id="rId163" Type="http://schemas.openxmlformats.org/officeDocument/2006/relationships/hyperlink" Target="https://eltiempove.com/vecinos-de-tronconal-ii-llevan-un-mes-viviendo-entre-cloacas-desbordadas/" TargetMode="External"/><Relationship Id="rId219" Type="http://schemas.openxmlformats.org/officeDocument/2006/relationships/hyperlink" Target="https://humvenezuela.com/reportes-junio-2021/" TargetMode="External"/><Relationship Id="rId370" Type="http://schemas.openxmlformats.org/officeDocument/2006/relationships/hyperlink" Target="https://humvenezuela.com/diagnosticos-comunitarios/" TargetMode="External"/><Relationship Id="rId426" Type="http://schemas.openxmlformats.org/officeDocument/2006/relationships/hyperlink" Target="https://examenddhhvenezuela.org/derechos-civiles-y-politicos/contribuciones-de-la-sociedad-civil-venezolana-al-3er-ciclo-del-epu-de-venezuela" TargetMode="External"/><Relationship Id="rId230" Type="http://schemas.openxmlformats.org/officeDocument/2006/relationships/hyperlink" Target="https://humvenezuela.com/reportes-junio-2021/" TargetMode="External"/><Relationship Id="rId25" Type="http://schemas.openxmlformats.org/officeDocument/2006/relationships/hyperlink" Target="http://www.observatoriovsp.org/nuevo-estudio-del-ovsp-reflejo-cambios-en-la-percepcion-ciudadana-de-los-servicios-publicos-iniciando-el-segundo-semestre-del-ano/" TargetMode="External"/><Relationship Id="rId67" Type="http://schemas.openxmlformats.org/officeDocument/2006/relationships/hyperlink" Target="https://humvenezuela.com/diagnosticos-comunitarios/" TargetMode="External"/><Relationship Id="rId272" Type="http://schemas.openxmlformats.org/officeDocument/2006/relationships/hyperlink" Target="https://humvenezuela.com/diagnosticos-comunitarios/" TargetMode="External"/><Relationship Id="rId328" Type="http://schemas.openxmlformats.org/officeDocument/2006/relationships/hyperlink" Target="https://humvenezuela.com/reportes-junio-2021/" TargetMode="External"/><Relationship Id="rId132" Type="http://schemas.openxmlformats.org/officeDocument/2006/relationships/hyperlink" Target="https://humvenezuela.com/diagnosticos-comunitarios/" TargetMode="External"/><Relationship Id="rId174" Type="http://schemas.openxmlformats.org/officeDocument/2006/relationships/hyperlink" Target="https://mundour.com/index.php/2022/05/23/denuncian-que-mas-de-80-mil-litros-por-segundo-de-aguas-servidas-caen-en-rios-y-playas-venezolanas/" TargetMode="External"/><Relationship Id="rId381" Type="http://schemas.openxmlformats.org/officeDocument/2006/relationships/hyperlink" Target="https://humvenezuela.com/diagnosticos-comunitarios/" TargetMode="External"/><Relationship Id="rId241" Type="http://schemas.openxmlformats.org/officeDocument/2006/relationships/hyperlink" Target="http://www.observatoriovsp.org/wp-content/uploads/Boletin-32-V.Final_.pdf" TargetMode="External"/><Relationship Id="rId437" Type="http://schemas.openxmlformats.org/officeDocument/2006/relationships/hyperlink" Target="https://examenddhhvenezuela.org/derechos-civiles-y-politicos/contribuciones-de-la-sociedad-civil-venezolana-al-3er-ciclo-del-epu-de-venezuela" TargetMode="External"/><Relationship Id="rId36" Type="http://schemas.openxmlformats.org/officeDocument/2006/relationships/hyperlink" Target="http://aulaabiertavenezuela.org/wp-content/uploads/2021/03/INFORME-PRELIMINAR-ACCESO-AL-AGUA.pdf" TargetMode="External"/><Relationship Id="rId283" Type="http://schemas.openxmlformats.org/officeDocument/2006/relationships/hyperlink" Target="http://www.ultimasnoticias.com.ve/noticias/pulso/agua-comenzo-a-llegar-a-parte-alta-de-maturin/" TargetMode="External"/><Relationship Id="rId339" Type="http://schemas.openxmlformats.org/officeDocument/2006/relationships/hyperlink" Target="https://caleidohumano.org/solo-por-botes-sin-reparar-caracas-pierde-entre-10-y-20-del-agua-que-recibe/" TargetMode="External"/><Relationship Id="rId78" Type="http://schemas.openxmlformats.org/officeDocument/2006/relationships/hyperlink" Target="https://humvenezuela.com/diagnosticos-comunitarios/" TargetMode="External"/><Relationship Id="rId101" Type="http://schemas.openxmlformats.org/officeDocument/2006/relationships/hyperlink" Target="https://humvenezuela.com/diagnosticos-comunitarios/" TargetMode="External"/><Relationship Id="rId143" Type="http://schemas.openxmlformats.org/officeDocument/2006/relationships/hyperlink" Target="https://provea.org/actualidad/venezuela-escasa-disponibilidad-de-agua-acentua-las-desigualdades/" TargetMode="External"/><Relationship Id="rId185" Type="http://schemas.openxmlformats.org/officeDocument/2006/relationships/hyperlink" Target="https://www.ecopoliticavenezuela.org/2022/05/19/crisis-y-gestion-de-desechos-y-residuos-un-problema-multidimensional/" TargetMode="External"/><Relationship Id="rId350" Type="http://schemas.openxmlformats.org/officeDocument/2006/relationships/hyperlink" Target="http://www.observatoriovsp.org/wp-content/uploads/Boletin-32-V.Final_.pdf" TargetMode="External"/><Relationship Id="rId406" Type="http://schemas.openxmlformats.org/officeDocument/2006/relationships/hyperlink" Target="https://examenddhhvenezuela.org/derechos-civiles-y-politicos/contribuciones-de-la-sociedad-civil-venezolana-al-3er-ciclo-del-epu-de-venezuela" TargetMode="External"/><Relationship Id="rId9" Type="http://schemas.openxmlformats.org/officeDocument/2006/relationships/hyperlink" Target="https://lanacionweb.com/nacional/crisis-de-aguas-servidas-en-venezuela-el-drama-de-vivir-entre-la-pestilencia/" TargetMode="External"/><Relationship Id="rId210" Type="http://schemas.openxmlformats.org/officeDocument/2006/relationships/hyperlink" Target="https://humvenezuela.com/diagnosticos-comunitarios/" TargetMode="External"/><Relationship Id="rId392" Type="http://schemas.openxmlformats.org/officeDocument/2006/relationships/hyperlink" Target="https://examenddhhvenezuela.org/derechos-civiles-y-politicos/contribuciones-de-la-sociedad-civil-venezolana-al-3er-ciclo-del-epu-de-venezuela" TargetMode="External"/><Relationship Id="rId252" Type="http://schemas.openxmlformats.org/officeDocument/2006/relationships/hyperlink" Target="https://www.elimpulso.com/2022/04/04/cedice-libertad-servicios-publicos-venezolanos-siguen-presentando-severas-deficiencias-en-marzo-2022-4abr/" TargetMode="External"/><Relationship Id="rId294" Type="http://schemas.openxmlformats.org/officeDocument/2006/relationships/hyperlink" Target="https://www.radiofeyalegrianoticias.com/venezuela-un-pais-sediento-rodeado-de-embalses/" TargetMode="External"/><Relationship Id="rId308" Type="http://schemas.openxmlformats.org/officeDocument/2006/relationships/hyperlink" Target="https://www.radiofeyalegrianoticias.com/venezuela-un-pais-sediento-rodeado-de-embalses/" TargetMode="External"/><Relationship Id="rId47" Type="http://schemas.openxmlformats.org/officeDocument/2006/relationships/hyperlink" Target="https://humvenezuela.com/diagnosticos-comunitarios/" TargetMode="External"/><Relationship Id="rId89" Type="http://schemas.openxmlformats.org/officeDocument/2006/relationships/hyperlink" Target="http://www.observatoriovsp.org/wp-content/uploads/Boletin-32-V.Final_.pdf" TargetMode="External"/><Relationship Id="rId112" Type="http://schemas.openxmlformats.org/officeDocument/2006/relationships/hyperlink" Target="http://www.observatoriovsp.org/wp-content/uploads/Boletin-32-V.Final_.pdf" TargetMode="External"/><Relationship Id="rId154" Type="http://schemas.openxmlformats.org/officeDocument/2006/relationships/hyperlink" Target="https://efectococuyo.com/la-humanidad/agua-cumana-llega-marron-denuncia/" TargetMode="External"/><Relationship Id="rId361" Type="http://schemas.openxmlformats.org/officeDocument/2006/relationships/hyperlink" Target="https://humvenezuela.com/diagnosticos-comunitarios/" TargetMode="External"/><Relationship Id="rId196" Type="http://schemas.openxmlformats.org/officeDocument/2006/relationships/hyperlink" Target="https://humvenezuela.com/reportes-junio-2021/" TargetMode="External"/><Relationship Id="rId417" Type="http://schemas.openxmlformats.org/officeDocument/2006/relationships/hyperlink" Target="https://examenddhhvenezuela.org/derechos-civiles-y-politicos/contribuciones-de-la-sociedad-civil-venezolana-al-3er-ciclo-del-epu-de-venezuela" TargetMode="External"/><Relationship Id="rId16" Type="http://schemas.openxmlformats.org/officeDocument/2006/relationships/hyperlink" Target="https://www.iagua.es/blogs/jesus-castillo/venezuela-gotas" TargetMode="External"/><Relationship Id="rId221" Type="http://schemas.openxmlformats.org/officeDocument/2006/relationships/hyperlink" Target="https://efectococuyo.com/la-humanidad/agua-cumana-llega-marron-denuncia/" TargetMode="External"/><Relationship Id="rId263" Type="http://schemas.openxmlformats.org/officeDocument/2006/relationships/hyperlink" Target="https://www.ecopoliticavenezuela.org/2022/05/26/la-crisis-del-agua-en-venezuela-algunos-datos/" TargetMode="External"/><Relationship Id="rId319" Type="http://schemas.openxmlformats.org/officeDocument/2006/relationships/hyperlink" Target="https://www.radiofeyalegrianoticias.com/venezuela-un-pais-sediento-rodeado-de-embalses/" TargetMode="External"/><Relationship Id="rId58" Type="http://schemas.openxmlformats.org/officeDocument/2006/relationships/hyperlink" Target="https://humvenezuela.com/diagnosticos-comunitarios/" TargetMode="External"/><Relationship Id="rId123" Type="http://schemas.openxmlformats.org/officeDocument/2006/relationships/hyperlink" Target="https://www.elimpulso.com/2022/04/04/cedice-libertad-servicios-publicos-venezolanos-siguen-presentando-severas-deficiencias-en-marzo-2022-4abr/" TargetMode="External"/><Relationship Id="rId330" Type="http://schemas.openxmlformats.org/officeDocument/2006/relationships/hyperlink" Target="http://www.observatoriovsp.org/wp-content/uploads/Boletin-32-V.Final_.pdf" TargetMode="External"/><Relationship Id="rId165" Type="http://schemas.openxmlformats.org/officeDocument/2006/relationships/hyperlink" Target="https://humvenezuela.com/diagnosticos-comunitarios/" TargetMode="External"/><Relationship Id="rId372" Type="http://schemas.openxmlformats.org/officeDocument/2006/relationships/hyperlink" Target="https://humvenezuela.com/diagnosticos-comunitarios/" TargetMode="External"/><Relationship Id="rId428" Type="http://schemas.openxmlformats.org/officeDocument/2006/relationships/hyperlink" Target="https://examenddhhvenezuela.org/derechos-civiles-y-politicos/contribuciones-de-la-sociedad-civil-venezolana-al-3er-ciclo-del-epu-de-venezuela" TargetMode="External"/><Relationship Id="rId232" Type="http://schemas.openxmlformats.org/officeDocument/2006/relationships/hyperlink" Target="https://eltiempove.com/vecinos-de-tronconal-ii-llevan-un-mes-viviendo-entre-cloacas-desbordadas/" TargetMode="External"/><Relationship Id="rId274" Type="http://schemas.openxmlformats.org/officeDocument/2006/relationships/hyperlink" Target="https://www.ecopoliticavenezuela.org/2022/05/26/la-crisis-del-agua-en-venezuela-algunos-datos/" TargetMode="External"/><Relationship Id="rId27" Type="http://schemas.openxmlformats.org/officeDocument/2006/relationships/hyperlink" Target="http://www.observatoriovsp.org/nuevo-estudio-del-ovsp-reflejo-cambios-en-la-percepcion-ciudadana-de-los-servicios-publicos-iniciando-el-segundo-semestre-del-ano/" TargetMode="External"/><Relationship Id="rId69" Type="http://schemas.openxmlformats.org/officeDocument/2006/relationships/hyperlink" Target="https://humvenezuela.com/diagnosticos-comunitarios/" TargetMode="External"/><Relationship Id="rId134" Type="http://schemas.openxmlformats.org/officeDocument/2006/relationships/hyperlink" Target="https://www.ecopoliticavenezuela.org/2022/05/26/la-crisis-del-agua-en-venezuela-algunos-datos/" TargetMode="External"/><Relationship Id="rId80" Type="http://schemas.openxmlformats.org/officeDocument/2006/relationships/hyperlink" Target="https://humvenezuela.com/diagnosticos-comunitarios/" TargetMode="External"/><Relationship Id="rId176" Type="http://schemas.openxmlformats.org/officeDocument/2006/relationships/hyperlink" Target="https://humvenezuela.com/reportes-junio-2021/" TargetMode="External"/><Relationship Id="rId341" Type="http://schemas.openxmlformats.org/officeDocument/2006/relationships/hyperlink" Target="https://www.el-carabobeno.com/presidente-de-hidrocentro-dice-que-la-planta-la-mariposa-inicio-operaciones-hace-un-mes/" TargetMode="External"/><Relationship Id="rId383" Type="http://schemas.openxmlformats.org/officeDocument/2006/relationships/hyperlink" Target="https://humvenezuela.com/diagnosticos-comunitarios/" TargetMode="External"/><Relationship Id="rId439" Type="http://schemas.openxmlformats.org/officeDocument/2006/relationships/hyperlink" Target="https://examenddhhvenezuela.org/derechos-civiles-y-politicos/contribuciones-de-la-sociedad-civil-venezolana-al-3er-ciclo-del-epu-de-venezuela" TargetMode="External"/><Relationship Id="rId201" Type="http://schemas.openxmlformats.org/officeDocument/2006/relationships/hyperlink" Target="https://humvenezuela.com/diagnosticos-comunitarios/" TargetMode="External"/><Relationship Id="rId243" Type="http://schemas.openxmlformats.org/officeDocument/2006/relationships/hyperlink" Target="https://www.iagua.es/blogs/jesus-castillo/venezuela-colapso-masivo-servicios-agua-y-saneamiento" TargetMode="External"/><Relationship Id="rId285" Type="http://schemas.openxmlformats.org/officeDocument/2006/relationships/hyperlink" Target="https://www.iagua.es/blogs/jesus-castillo/venezuela-colapso-masivo-servicios-agua-y-saneamiento" TargetMode="External"/><Relationship Id="rId38" Type="http://schemas.openxmlformats.org/officeDocument/2006/relationships/hyperlink" Target="http://www.cvc.com.ve/docs/2019131131355Plan%20Nacional%20de%20Infraestructura%20CVC.pdf" TargetMode="External"/><Relationship Id="rId103" Type="http://schemas.openxmlformats.org/officeDocument/2006/relationships/hyperlink" Target="https://humvenezuela.com/reportes-junio-2021/" TargetMode="External"/><Relationship Id="rId310" Type="http://schemas.openxmlformats.org/officeDocument/2006/relationships/hyperlink" Target="https://humvenezuela.com/diagnosticos-comunitarios/" TargetMode="External"/><Relationship Id="rId91" Type="http://schemas.openxmlformats.org/officeDocument/2006/relationships/hyperlink" Target="https://www.iagua.es/blogs/jesus-castillo/venezuela-colapso-masivo-servicios-agua-y-saneamiento" TargetMode="External"/><Relationship Id="rId145" Type="http://schemas.openxmlformats.org/officeDocument/2006/relationships/hyperlink" Target="https://insoencovi.ucab.edu.ve/" TargetMode="External"/><Relationship Id="rId187" Type="http://schemas.openxmlformats.org/officeDocument/2006/relationships/hyperlink" Target="https://humvenezuela.com/reportes-junio-2021/" TargetMode="External"/><Relationship Id="rId352" Type="http://schemas.openxmlformats.org/officeDocument/2006/relationships/hyperlink" Target="https://www.iagua.es/blogs/jesus-castillo/venezuela-colapso-masivo-servicios-agua-y-saneamiento" TargetMode="External"/><Relationship Id="rId394" Type="http://schemas.openxmlformats.org/officeDocument/2006/relationships/hyperlink" Target="https://examenddhhvenezuela.org/derechos-civiles-y-politicos/contribuciones-de-la-sociedad-civil-venezolana-al-3er-ciclo-del-epu-de-venezuela" TargetMode="External"/><Relationship Id="rId408" Type="http://schemas.openxmlformats.org/officeDocument/2006/relationships/hyperlink" Target="https://examenddhhvenezuela.org/derechos-civiles-y-politicos/contribuciones-de-la-sociedad-civil-venezolana-al-3er-ciclo-del-epu-de-venezuela" TargetMode="External"/><Relationship Id="rId212" Type="http://schemas.openxmlformats.org/officeDocument/2006/relationships/hyperlink" Target="https://humvenezuela.com/reportes-junio-2021/" TargetMode="External"/><Relationship Id="rId254" Type="http://schemas.openxmlformats.org/officeDocument/2006/relationships/hyperlink" Target="https://humvenezuela.com/diagnosticos-comunitarios/" TargetMode="External"/><Relationship Id="rId49" Type="http://schemas.openxmlformats.org/officeDocument/2006/relationships/hyperlink" Target="https://humvenezuela.com/diagnosticos-comunitarios/" TargetMode="External"/><Relationship Id="rId114" Type="http://schemas.openxmlformats.org/officeDocument/2006/relationships/hyperlink" Target="https://www.iagua.es/blogs/jesus-castillo/venezuela-colapso-masivo-servicios-agua-y-saneamiento" TargetMode="External"/><Relationship Id="rId296" Type="http://schemas.openxmlformats.org/officeDocument/2006/relationships/hyperlink" Target="https://www.radiofeyalegrianoticias.com/venezuela-un-pais-sediento-rodeado-de-embalses/" TargetMode="External"/><Relationship Id="rId60" Type="http://schemas.openxmlformats.org/officeDocument/2006/relationships/hyperlink" Target="https://humvenezuela.com/diagnosticos-comunitarios/" TargetMode="External"/><Relationship Id="rId156" Type="http://schemas.openxmlformats.org/officeDocument/2006/relationships/hyperlink" Target="https://humvenezuela.com/reportes-junio-2021/" TargetMode="External"/><Relationship Id="rId198" Type="http://schemas.openxmlformats.org/officeDocument/2006/relationships/hyperlink" Target="https://humvenezuela.com/diagnosticos-comunitarios/" TargetMode="External"/><Relationship Id="rId321" Type="http://schemas.openxmlformats.org/officeDocument/2006/relationships/hyperlink" Target="https://humvenezuela.com/diagnosticos-comunitarios/" TargetMode="External"/><Relationship Id="rId363" Type="http://schemas.openxmlformats.org/officeDocument/2006/relationships/hyperlink" Target="https://humvenezuela.com/diagnosticos-comunitarios/" TargetMode="External"/><Relationship Id="rId419" Type="http://schemas.openxmlformats.org/officeDocument/2006/relationships/hyperlink" Target="https://examenddhhvenezuela.org/derechos-civiles-y-politicos/contribuciones-de-la-sociedad-civil-venezolana-al-3er-ciclo-del-epu-de-venezuela" TargetMode="External"/><Relationship Id="rId202" Type="http://schemas.openxmlformats.org/officeDocument/2006/relationships/hyperlink" Target="http://www.observatoriovsp.org/wp-content/uploads/Boletin-32-V.Final_.pdf" TargetMode="External"/><Relationship Id="rId223" Type="http://schemas.openxmlformats.org/officeDocument/2006/relationships/hyperlink" Target="https://humvenezuela.com/reportes-junio-2021/" TargetMode="External"/><Relationship Id="rId244" Type="http://schemas.openxmlformats.org/officeDocument/2006/relationships/hyperlink" Target="https://provea.org/actualidad/venezuela-escasa-disponibilidad-de-agua-acentua-las-desigualdades/" TargetMode="External"/><Relationship Id="rId430" Type="http://schemas.openxmlformats.org/officeDocument/2006/relationships/hyperlink" Target="https://examenddhhvenezuela.org/derechos-civiles-y-politicos/contribuciones-de-la-sociedad-civil-venezolana-al-3er-ciclo-del-epu-de-venezuela" TargetMode="External"/><Relationship Id="rId18" Type="http://schemas.openxmlformats.org/officeDocument/2006/relationships/hyperlink" Target="http://www.observatoriovsp.org/nuevo-estudio-del-ovsp-reflejo-cambios-en-la-percepcion-ciudadana-de-los-servicios-publicos-iniciando-el-segundo-semestre-del-ano/" TargetMode="External"/><Relationship Id="rId39" Type="http://schemas.openxmlformats.org/officeDocument/2006/relationships/hyperlink" Target="https://cedice.org.ve/observatoriogp/wp-content/uploads/2019/07/Agua_y_saneamiento_Cordoba_web.pdf" TargetMode="External"/><Relationship Id="rId265" Type="http://schemas.openxmlformats.org/officeDocument/2006/relationships/hyperlink" Target="https://provea.org/actualidad/venezuela-escasa-disponibilidad-de-agua-acentua-las-desigualdades/" TargetMode="External"/><Relationship Id="rId286" Type="http://schemas.openxmlformats.org/officeDocument/2006/relationships/hyperlink" Target="https://www.el-carabobeno.com/presidente-de-hidrocentro-dice-que-la-planta-la-mariposa-inicio-operaciones-hace-un-mes/" TargetMode="External"/><Relationship Id="rId50" Type="http://schemas.openxmlformats.org/officeDocument/2006/relationships/hyperlink" Target="http://www.observatoriovsp.org/wp-content/uploads/Boletin-32-V.Final_.pdf" TargetMode="External"/><Relationship Id="rId104" Type="http://schemas.openxmlformats.org/officeDocument/2006/relationships/hyperlink" Target="https://humvenezuela.com/diagnosticos-comunitarios/" TargetMode="External"/><Relationship Id="rId125" Type="http://schemas.openxmlformats.org/officeDocument/2006/relationships/hyperlink" Target="https://humvenezuela.com/diagnosticos-comunitarios/" TargetMode="External"/><Relationship Id="rId146" Type="http://schemas.openxmlformats.org/officeDocument/2006/relationships/hyperlink" Target="https://humvenezuela.com/diagnosticos-comunitarios/" TargetMode="External"/><Relationship Id="rId167" Type="http://schemas.openxmlformats.org/officeDocument/2006/relationships/hyperlink" Target="https://produccioncientificaluz.org/index.php/kasmera/article/view/32183/38357" TargetMode="External"/><Relationship Id="rId188" Type="http://schemas.openxmlformats.org/officeDocument/2006/relationships/hyperlink" Target="https://humvenezuela.com/diagnosticos-comunitarios/" TargetMode="External"/><Relationship Id="rId311" Type="http://schemas.openxmlformats.org/officeDocument/2006/relationships/hyperlink" Target="https://humvenezuela.com/reportes-junio-2021/" TargetMode="External"/><Relationship Id="rId332" Type="http://schemas.openxmlformats.org/officeDocument/2006/relationships/hyperlink" Target="https://www.iagua.es/blogs/jesus-castillo/venezuela-colapso-masivo-servicios-agua-y-saneamiento" TargetMode="External"/><Relationship Id="rId353" Type="http://schemas.openxmlformats.org/officeDocument/2006/relationships/hyperlink" Target="https://provea.org/actualidad/venezuela-escasa-disponibilidad-de-agua-acentua-las-desigualdades/" TargetMode="External"/><Relationship Id="rId374" Type="http://schemas.openxmlformats.org/officeDocument/2006/relationships/hyperlink" Target="https://humvenezuela.com/diagnosticos-comunitarios/" TargetMode="External"/><Relationship Id="rId395" Type="http://schemas.openxmlformats.org/officeDocument/2006/relationships/hyperlink" Target="https://examenddhhvenezuela.org/derechos-civiles-y-politicos/contribuciones-de-la-sociedad-civil-venezolana-al-3er-ciclo-del-epu-de-venezuela" TargetMode="External"/><Relationship Id="rId409" Type="http://schemas.openxmlformats.org/officeDocument/2006/relationships/hyperlink" Target="https://examenddhhvenezuela.org/derechos-civiles-y-politicos/contribuciones-de-la-sociedad-civil-venezolana-al-3er-ciclo-del-epu-de-venezuela" TargetMode="External"/><Relationship Id="rId71" Type="http://schemas.openxmlformats.org/officeDocument/2006/relationships/hyperlink" Target="https://humvenezuela.com/diagnosticos-comunitarios/" TargetMode="External"/><Relationship Id="rId92" Type="http://schemas.openxmlformats.org/officeDocument/2006/relationships/hyperlink" Target="https://provea.org/actualidad/venezuela-escasa-disponibilidad-de-agua-acentua-las-desigualdades/" TargetMode="External"/><Relationship Id="rId213" Type="http://schemas.openxmlformats.org/officeDocument/2006/relationships/hyperlink" Target="https://humvenezuela.com/diagnosticos-comunitarios/" TargetMode="External"/><Relationship Id="rId234" Type="http://schemas.openxmlformats.org/officeDocument/2006/relationships/hyperlink" Target="https://insoencovi.ucab.edu.ve/" TargetMode="External"/><Relationship Id="rId420" Type="http://schemas.openxmlformats.org/officeDocument/2006/relationships/hyperlink" Target="https://examenddhhvenezuela.org/derechos-civiles-y-politicos/contribuciones-de-la-sociedad-civil-venezolana-al-3er-ciclo-del-epu-de-venezuela" TargetMode="External"/><Relationship Id="rId2" Type="http://schemas.openxmlformats.org/officeDocument/2006/relationships/hyperlink" Target="http://www.cvc.com.ve/docs/2019131131355Plan%20Nacional%20de%20Infraestructura%20CVC.pdf" TargetMode="External"/><Relationship Id="rId29" Type="http://schemas.openxmlformats.org/officeDocument/2006/relationships/hyperlink" Target="http://www.observatoriovsp.org/nuevo-estudio-del-ovsp-reflejo-cambios-en-la-percepcion-ciudadana-de-los-servicios-publicos-iniciando-el-segundo-semestre-del-ano/" TargetMode="External"/><Relationship Id="rId255" Type="http://schemas.openxmlformats.org/officeDocument/2006/relationships/hyperlink" Target="http://www.observatoriovsp.org/wp-content/uploads/Boletin-32-V.Final_.pdf" TargetMode="External"/><Relationship Id="rId276" Type="http://schemas.openxmlformats.org/officeDocument/2006/relationships/hyperlink" Target="https://provea.org/actualidad/venezuela-escasa-disponibilidad-de-agua-acentua-las-desigualdades/" TargetMode="External"/><Relationship Id="rId297" Type="http://schemas.openxmlformats.org/officeDocument/2006/relationships/hyperlink" Target="https://www.radiofeyalegrianoticias.com/venezuela-un-pais-sediento-rodeado-de-embalses/" TargetMode="External"/><Relationship Id="rId441" Type="http://schemas.openxmlformats.org/officeDocument/2006/relationships/hyperlink" Target="https://examenddhhvenezuela.org/derechos-civiles-y-politicos/contribuciones-de-la-sociedad-civil-venezolana-al-3er-ciclo-del-epu-de-venezuela" TargetMode="External"/><Relationship Id="rId40" Type="http://schemas.openxmlformats.org/officeDocument/2006/relationships/hyperlink" Target="https://cedice.org.ve/observatoriogp/wp-content/uploads/2019/07/Agua_y_saneamiento_Cordoba_web.pdf" TargetMode="External"/><Relationship Id="rId115" Type="http://schemas.openxmlformats.org/officeDocument/2006/relationships/hyperlink" Target="https://provea.org/actualidad/venezuela-escasa-disponibilidad-de-agua-acentua-las-desigualdades/" TargetMode="External"/><Relationship Id="rId136" Type="http://schemas.openxmlformats.org/officeDocument/2006/relationships/hyperlink" Target="https://provea.org/actualidad/venezuela-escasa-disponibilidad-de-agua-acentua-las-desigualdades/" TargetMode="External"/><Relationship Id="rId157" Type="http://schemas.openxmlformats.org/officeDocument/2006/relationships/hyperlink" Target="https://humvenezuela.com/diagnosticos-comunitarios/" TargetMode="External"/><Relationship Id="rId178" Type="http://schemas.openxmlformats.org/officeDocument/2006/relationships/hyperlink" Target="https://insoencovi.ucab.edu.ve/" TargetMode="External"/><Relationship Id="rId301" Type="http://schemas.openxmlformats.org/officeDocument/2006/relationships/hyperlink" Target="https://humvenezuela.com/reportes-junio-2021/" TargetMode="External"/><Relationship Id="rId322" Type="http://schemas.openxmlformats.org/officeDocument/2006/relationships/hyperlink" Target="http://www.observatoriovsp.org/wp-content/uploads/Boletin-32-V.Final_.pdf" TargetMode="External"/><Relationship Id="rId343" Type="http://schemas.openxmlformats.org/officeDocument/2006/relationships/hyperlink" Target="https://www.el-carabobeno.com/presidente-de-hidrocentro-dice-que-la-planta-la-mariposa-inicio-operaciones-hace-un-mes/" TargetMode="External"/><Relationship Id="rId364" Type="http://schemas.openxmlformats.org/officeDocument/2006/relationships/hyperlink" Target="https://humvenezuela.com/diagnosticos-comunitarios/" TargetMode="External"/><Relationship Id="rId61" Type="http://schemas.openxmlformats.org/officeDocument/2006/relationships/hyperlink" Target="https://www.observatoriovsp.org/wp-content/uploads/boletin-25_4-comprimido.pdf" TargetMode="External"/><Relationship Id="rId82" Type="http://schemas.openxmlformats.org/officeDocument/2006/relationships/hyperlink" Target="https://humvenezuela.com/diagnosticos-comunitarios/" TargetMode="External"/><Relationship Id="rId199" Type="http://schemas.openxmlformats.org/officeDocument/2006/relationships/hyperlink" Target="http://www.observatoriovsp.org/wp-content/uploads/Boletin-32-V.Final_.pdf" TargetMode="External"/><Relationship Id="rId203" Type="http://schemas.openxmlformats.org/officeDocument/2006/relationships/hyperlink" Target="https://humvenezuela.com/reportes-junio-2021/" TargetMode="External"/><Relationship Id="rId385" Type="http://schemas.openxmlformats.org/officeDocument/2006/relationships/hyperlink" Target="https://humvenezuela.com/diagnosticos-comunitarios/" TargetMode="External"/><Relationship Id="rId19" Type="http://schemas.openxmlformats.org/officeDocument/2006/relationships/hyperlink" Target="http://www.observatoriovsp.org/wp-content/uploads/Boletin-20.-Version-final-web.pdf" TargetMode="External"/><Relationship Id="rId224" Type="http://schemas.openxmlformats.org/officeDocument/2006/relationships/hyperlink" Target="https://humvenezuela.com/diagnosticos-comunitarios/" TargetMode="External"/><Relationship Id="rId245" Type="http://schemas.openxmlformats.org/officeDocument/2006/relationships/hyperlink" Target="https://www.elimpulso.com/2022/04/04/cedice-libertad-servicios-publicos-venezolanos-siguen-presentando-severas-deficiencias-en-marzo-2022-4abr/" TargetMode="External"/><Relationship Id="rId266" Type="http://schemas.openxmlformats.org/officeDocument/2006/relationships/hyperlink" Target="https://www.elimpulso.com/2022/04/04/cedice-libertad-servicios-publicos-venezolanos-siguen-presentando-severas-deficiencias-en-marzo-2022-4abr/" TargetMode="External"/><Relationship Id="rId287" Type="http://schemas.openxmlformats.org/officeDocument/2006/relationships/hyperlink" Target="https://www.efe.com/efe/espana/sociedad/las-tuberias-de-agua-en-venezuela-pasan-65-del-tiempo-vacias-segun-una-ong/10004-4730014" TargetMode="External"/><Relationship Id="rId410" Type="http://schemas.openxmlformats.org/officeDocument/2006/relationships/hyperlink" Target="https://examenddhhvenezuela.org/derechos-civiles-y-politicos/contribuciones-de-la-sociedad-civil-venezolana-al-3er-ciclo-del-epu-de-venezuela" TargetMode="External"/><Relationship Id="rId431" Type="http://schemas.openxmlformats.org/officeDocument/2006/relationships/hyperlink" Target="https://examenddhhvenezuela.org/derechos-civiles-y-politicos/contribuciones-de-la-sociedad-civil-venezolana-al-3er-ciclo-del-epu-de-venezuela" TargetMode="External"/><Relationship Id="rId30" Type="http://schemas.openxmlformats.org/officeDocument/2006/relationships/hyperlink" Target="http://www.observatoriovsp.org/wp-content/uploads/Boletin-20.-Version-final-web.pdf" TargetMode="External"/><Relationship Id="rId105" Type="http://schemas.openxmlformats.org/officeDocument/2006/relationships/hyperlink" Target="http://www.observatoriovsp.org/wp-content/uploads/Boletin-32-V.Final_.pdf" TargetMode="External"/><Relationship Id="rId126" Type="http://schemas.openxmlformats.org/officeDocument/2006/relationships/hyperlink" Target="http://www.observatoriovsp.org/wp-content/uploads/Boletin-32-V.Final_.pdf" TargetMode="External"/><Relationship Id="rId147" Type="http://schemas.openxmlformats.org/officeDocument/2006/relationships/hyperlink" Target="https://humvenezuela.com/diagnosticos-comunitarios/" TargetMode="External"/><Relationship Id="rId168" Type="http://schemas.openxmlformats.org/officeDocument/2006/relationships/hyperlink" Target="http://www.acading.org.ve/info/publicaciones/boletines/boletin54.php" TargetMode="External"/><Relationship Id="rId312" Type="http://schemas.openxmlformats.org/officeDocument/2006/relationships/hyperlink" Target="https://humvenezuela.com/reportes-junio-2021/" TargetMode="External"/><Relationship Id="rId333" Type="http://schemas.openxmlformats.org/officeDocument/2006/relationships/hyperlink" Target="https://provea.org/actualidad/venezuela-escasa-disponibilidad-de-agua-acentua-las-desigualdades/" TargetMode="External"/><Relationship Id="rId354" Type="http://schemas.openxmlformats.org/officeDocument/2006/relationships/hyperlink" Target="https://www.elimpulso.com/2022/04/04/cedice-libertad-servicios-publicos-venezolanos-siguen-presentando-severas-deficiencias-en-marzo-2022-4abr/" TargetMode="External"/><Relationship Id="rId51" Type="http://schemas.openxmlformats.org/officeDocument/2006/relationships/hyperlink" Target="https://www.ecopoliticavenezuela.org/2022/05/26/la-crisis-del-agua-en-venezuela-algunos-datos/" TargetMode="External"/><Relationship Id="rId72" Type="http://schemas.openxmlformats.org/officeDocument/2006/relationships/hyperlink" Target="https://humvenezuela.com/diagnosticos-comunitarios/" TargetMode="External"/><Relationship Id="rId93" Type="http://schemas.openxmlformats.org/officeDocument/2006/relationships/hyperlink" Target="https://humvenezuela.com/reportes-junio-2021/" TargetMode="External"/><Relationship Id="rId189" Type="http://schemas.openxmlformats.org/officeDocument/2006/relationships/hyperlink" Target="http://www.observatoriovsp.org/wp-content/uploads/Boletin-32-V.Final_.pdf" TargetMode="External"/><Relationship Id="rId375" Type="http://schemas.openxmlformats.org/officeDocument/2006/relationships/hyperlink" Target="https://humvenezuela.com/diagnosticos-comunitarios/" TargetMode="External"/><Relationship Id="rId396" Type="http://schemas.openxmlformats.org/officeDocument/2006/relationships/hyperlink" Target="https://examenddhhvenezuela.org/derechos-civiles-y-politicos/contribuciones-de-la-sociedad-civil-venezolana-al-3er-ciclo-del-epu-de-venezuela" TargetMode="External"/><Relationship Id="rId3" Type="http://schemas.openxmlformats.org/officeDocument/2006/relationships/hyperlink" Target="http://www.ianas.org/images/books/wb9d.pdf" TargetMode="External"/><Relationship Id="rId214" Type="http://schemas.openxmlformats.org/officeDocument/2006/relationships/hyperlink" Target="http://www.observatoriovsp.org/wp-content/uploads/Boletin-32-V.Final_.pdf" TargetMode="External"/><Relationship Id="rId235" Type="http://schemas.openxmlformats.org/officeDocument/2006/relationships/hyperlink" Target="https://mundour.com/index.php/2022/05/23/denuncian-que-mas-de-80-mil-litros-por-segundo-de-aguas-servidas-caen-en-rios-y-playas-venezolanas/" TargetMode="External"/><Relationship Id="rId256" Type="http://schemas.openxmlformats.org/officeDocument/2006/relationships/hyperlink" Target="https://www.ecopoliticavenezuela.org/2022/05/26/la-crisis-del-agua-en-venezuela-algunos-datos/" TargetMode="External"/><Relationship Id="rId277" Type="http://schemas.openxmlformats.org/officeDocument/2006/relationships/hyperlink" Target="https://www.elimpulso.com/2022/04/04/cedice-libertad-servicios-publicos-venezolanos-siguen-presentando-severas-deficiencias-en-marzo-2022-4abr/" TargetMode="External"/><Relationship Id="rId298" Type="http://schemas.openxmlformats.org/officeDocument/2006/relationships/hyperlink" Target="https://www.radiofeyalegrianoticias.com/venezuela-un-pais-sediento-rodeado-de-embalses/" TargetMode="External"/><Relationship Id="rId400" Type="http://schemas.openxmlformats.org/officeDocument/2006/relationships/hyperlink" Target="https://examenddhhvenezuela.org/derechos-civiles-y-politicos/contribuciones-de-la-sociedad-civil-venezolana-al-3er-ciclo-del-epu-de-venezuela" TargetMode="External"/><Relationship Id="rId421" Type="http://schemas.openxmlformats.org/officeDocument/2006/relationships/hyperlink" Target="https://examenddhhvenezuela.org/derechos-civiles-y-politicos/contribuciones-de-la-sociedad-civil-venezolana-al-3er-ciclo-del-epu-de-venezuela" TargetMode="External"/><Relationship Id="rId442" Type="http://schemas.openxmlformats.org/officeDocument/2006/relationships/hyperlink" Target="https://examenddhhvenezuela.org/derechos-civiles-y-politicos/contribuciones-de-la-sociedad-civil-venezolana-al-3er-ciclo-del-epu-de-venezuela" TargetMode="External"/><Relationship Id="rId116" Type="http://schemas.openxmlformats.org/officeDocument/2006/relationships/hyperlink" Target="https://www.elimpulso.com/2022/04/04/cedice-libertad-servicios-publicos-venezolanos-siguen-presentando-severas-deficiencias-en-marzo-2022-4abr/" TargetMode="External"/><Relationship Id="rId137" Type="http://schemas.openxmlformats.org/officeDocument/2006/relationships/hyperlink" Target="https://www.elimpulso.com/2022/04/04/cedice-libertad-servicios-publicos-venezolanos-siguen-presentando-severas-deficiencias-en-marzo-2022-4abr/" TargetMode="External"/><Relationship Id="rId158" Type="http://schemas.openxmlformats.org/officeDocument/2006/relationships/hyperlink" Target="https://efectococuyo.com/la-humanidad/agua-cumana-llega-marron-denuncia/" TargetMode="External"/><Relationship Id="rId302" Type="http://schemas.openxmlformats.org/officeDocument/2006/relationships/hyperlink" Target="https://humvenezuela.com/diagnosticos-comunitarios/" TargetMode="External"/><Relationship Id="rId323" Type="http://schemas.openxmlformats.org/officeDocument/2006/relationships/hyperlink" Target="https://www.ecopoliticavenezuela.org/2022/05/26/la-crisis-del-agua-en-venezuela-algunos-datos/" TargetMode="External"/><Relationship Id="rId344" Type="http://schemas.openxmlformats.org/officeDocument/2006/relationships/hyperlink" Target="https://humvenezuela.com/diagnosticos-comunitarios/" TargetMode="External"/><Relationship Id="rId20" Type="http://schemas.openxmlformats.org/officeDocument/2006/relationships/hyperlink" Target="http://www.observatoriovsp.org/nuevo-estudio-del-ovsp-reflejo-cambios-en-la-percepcion-ciudadana-de-los-servicios-publicos-iniciando-el-segundo-semestre-del-ano/" TargetMode="External"/><Relationship Id="rId41" Type="http://schemas.openxmlformats.org/officeDocument/2006/relationships/hyperlink" Target="https://humvenezuela.com/reportes-diciembre-2018/" TargetMode="External"/><Relationship Id="rId62" Type="http://schemas.openxmlformats.org/officeDocument/2006/relationships/hyperlink" Target="https://www.observatoriovsp.org/wp-content/uploads/boletin-25_4-comprimido.pdf" TargetMode="External"/><Relationship Id="rId83" Type="http://schemas.openxmlformats.org/officeDocument/2006/relationships/hyperlink" Target="https://humvenezuela.com/diagnosticos-comunitarios/" TargetMode="External"/><Relationship Id="rId179" Type="http://schemas.openxmlformats.org/officeDocument/2006/relationships/hyperlink" Target="https://mundour.com/index.php/2022/05/23/denuncian-que-mas-de-80-mil-litros-por-segundo-de-aguas-servidas-caen-en-rios-y-playas-venezolanas/" TargetMode="External"/><Relationship Id="rId365" Type="http://schemas.openxmlformats.org/officeDocument/2006/relationships/hyperlink" Target="https://humvenezuela.com/diagnosticos-comunitarios/" TargetMode="External"/><Relationship Id="rId386" Type="http://schemas.openxmlformats.org/officeDocument/2006/relationships/hyperlink" Target="https://www.elimpulso.com/2022/05/24/transparencia-venezuela-advierte-sobre-efectos-en-la-salud-por-contaminacion-por-aguas-servidas-en-al-menos-nueve-estados-24may/" TargetMode="External"/><Relationship Id="rId190" Type="http://schemas.openxmlformats.org/officeDocument/2006/relationships/hyperlink" Target="https://www.ecopoliticavenezuela.org/2022/05/26/la-crisis-del-agua-en-venezuela-algunos-datos/" TargetMode="External"/><Relationship Id="rId204" Type="http://schemas.openxmlformats.org/officeDocument/2006/relationships/hyperlink" Target="https://humvenezuela.com/diagnosticos-comunitarios/" TargetMode="External"/><Relationship Id="rId225" Type="http://schemas.openxmlformats.org/officeDocument/2006/relationships/hyperlink" Target="https://efectococuyo.com/la-humanidad/agua-cumana-llega-marron-denuncia/" TargetMode="External"/><Relationship Id="rId246" Type="http://schemas.openxmlformats.org/officeDocument/2006/relationships/hyperlink" Target="https://humvenezuela.com/reportes-junio-2021/" TargetMode="External"/><Relationship Id="rId267" Type="http://schemas.openxmlformats.org/officeDocument/2006/relationships/hyperlink" Target="https://humvenezuela.com/diagnosticos-comunitarios/" TargetMode="External"/><Relationship Id="rId288" Type="http://schemas.openxmlformats.org/officeDocument/2006/relationships/hyperlink" Target="https://caleidohumano.org/solo-por-botes-sin-reparar-caracas-pierde-entre-10-y-20-del-agua-que-recibe/" TargetMode="External"/><Relationship Id="rId411" Type="http://schemas.openxmlformats.org/officeDocument/2006/relationships/hyperlink" Target="https://examenddhhvenezuela.org/derechos-civiles-y-politicos/contribuciones-de-la-sociedad-civil-venezolana-al-3er-ciclo-del-epu-de-venezuela" TargetMode="External"/><Relationship Id="rId432" Type="http://schemas.openxmlformats.org/officeDocument/2006/relationships/hyperlink" Target="https://examenddhhvenezuela.org/derechos-civiles-y-politicos/contribuciones-de-la-sociedad-civil-venezolana-al-3er-ciclo-del-epu-de-venezuela" TargetMode="External"/><Relationship Id="rId106" Type="http://schemas.openxmlformats.org/officeDocument/2006/relationships/hyperlink" Target="https://www.ecopoliticavenezuela.org/2022/05/26/la-crisis-del-agua-en-venezuela-algunos-datos/" TargetMode="External"/><Relationship Id="rId127" Type="http://schemas.openxmlformats.org/officeDocument/2006/relationships/hyperlink" Target="https://www.ecopoliticavenezuela.org/2022/05/26/la-crisis-del-agua-en-venezuela-algunos-datos/" TargetMode="External"/><Relationship Id="rId313" Type="http://schemas.openxmlformats.org/officeDocument/2006/relationships/hyperlink" Target="https://humvenezuela.com/diagnosticos-comunitarios/" TargetMode="External"/><Relationship Id="rId10" Type="http://schemas.openxmlformats.org/officeDocument/2006/relationships/hyperlink" Target="https://cedice.org.ve/observatoriogp/wp-content/uploads/2019/07/Agua_y_saneamiento_Cordoba_web.pdf" TargetMode="External"/><Relationship Id="rId31" Type="http://schemas.openxmlformats.org/officeDocument/2006/relationships/hyperlink" Target="http://www.observatoriovsp.org/nuevo-estudio-del-ovsp-reflejo-cambios-en-la-percepcion-ciudadana-de-los-servicios-publicos-iniciando-el-segundo-semestre-del-ano/" TargetMode="External"/><Relationship Id="rId52" Type="http://schemas.openxmlformats.org/officeDocument/2006/relationships/hyperlink" Target="https://www.iagua.es/blogs/jesus-castillo/venezuela-colapso-masivo-servicios-agua-y-saneamiento" TargetMode="External"/><Relationship Id="rId73" Type="http://schemas.openxmlformats.org/officeDocument/2006/relationships/hyperlink" Target="https://humvenezuela.com/diagnosticos-comunitarios/" TargetMode="External"/><Relationship Id="rId94" Type="http://schemas.openxmlformats.org/officeDocument/2006/relationships/hyperlink" Target="https://www.elimpulso.com/2022/04/04/cedice-libertad-servicios-publicos-venezolanos-siguen-presentando-severas-deficiencias-en-marzo-2022-4abr/" TargetMode="External"/><Relationship Id="rId148" Type="http://schemas.openxmlformats.org/officeDocument/2006/relationships/hyperlink" Target="http://www.observatoriovsp.org/wp-content/uploads/Boletin-32-V.Final_.pdf" TargetMode="External"/><Relationship Id="rId169" Type="http://schemas.openxmlformats.org/officeDocument/2006/relationships/hyperlink" Target="https://mundour.com/index.php/2022/05/23/denuncian-que-mas-de-80-mil-litros-por-segundo-de-aguas-servidas-caen-en-rios-y-playas-venezolanas/" TargetMode="External"/><Relationship Id="rId334" Type="http://schemas.openxmlformats.org/officeDocument/2006/relationships/hyperlink" Target="https://www.elimpulso.com/2022/04/04/cedice-libertad-servicios-publicos-venezolanos-siguen-presentando-severas-deficiencias-en-marzo-2022-4abr/" TargetMode="External"/><Relationship Id="rId355" Type="http://schemas.openxmlformats.org/officeDocument/2006/relationships/hyperlink" Target="https://www.radiofeyalegrianoticias.com/venezuela-un-pais-sediento-rodeado-de-embalses/" TargetMode="External"/><Relationship Id="rId376" Type="http://schemas.openxmlformats.org/officeDocument/2006/relationships/hyperlink" Target="https://humvenezuela.com/diagnosticos-comunitarios/" TargetMode="External"/><Relationship Id="rId397" Type="http://schemas.openxmlformats.org/officeDocument/2006/relationships/hyperlink" Target="https://examenddhhvenezuela.org/derechos-civiles-y-politicos/contribuciones-de-la-sociedad-civil-venezolana-al-3er-ciclo-del-epu-de-venezuela" TargetMode="External"/><Relationship Id="rId4" Type="http://schemas.openxmlformats.org/officeDocument/2006/relationships/hyperlink" Target="https://cedice.org.ve/observatoriogp/wp-content/uploads/2019/07/Agua_y_saneamiento_Cordoba_web.pdf" TargetMode="External"/><Relationship Id="rId180" Type="http://schemas.openxmlformats.org/officeDocument/2006/relationships/hyperlink" Target="https://eltiempove.com/vecinos-de-tronconal-ii-llevan-un-mes-viviendo-entre-cloacas-desbordadas/" TargetMode="External"/><Relationship Id="rId215" Type="http://schemas.openxmlformats.org/officeDocument/2006/relationships/hyperlink" Target="https://humvenezuela.com/reportes-junio-2021/" TargetMode="External"/><Relationship Id="rId236" Type="http://schemas.openxmlformats.org/officeDocument/2006/relationships/hyperlink" Target="https://eltiempove.com/vecinos-de-tronconal-ii-llevan-un-mes-viviendo-entre-cloacas-desbordadas/" TargetMode="External"/><Relationship Id="rId257" Type="http://schemas.openxmlformats.org/officeDocument/2006/relationships/hyperlink" Target="https://www.iagua.es/blogs/jesus-castillo/venezuela-colapso-masivo-servicios-agua-y-saneamiento" TargetMode="External"/><Relationship Id="rId278" Type="http://schemas.openxmlformats.org/officeDocument/2006/relationships/hyperlink" Target="https://humvenezuela.com/diagnosticos-comunitarios/" TargetMode="External"/><Relationship Id="rId401" Type="http://schemas.openxmlformats.org/officeDocument/2006/relationships/hyperlink" Target="https://examenddhhvenezuela.org/derechos-civiles-y-politicos/contribuciones-de-la-sociedad-civil-venezolana-al-3er-ciclo-del-epu-de-venezuela" TargetMode="External"/><Relationship Id="rId422" Type="http://schemas.openxmlformats.org/officeDocument/2006/relationships/hyperlink" Target="https://examenddhhvenezuela.org/derechos-civiles-y-politicos/contribuciones-de-la-sociedad-civil-venezolana-al-3er-ciclo-del-epu-de-venezuela" TargetMode="External"/><Relationship Id="rId303" Type="http://schemas.openxmlformats.org/officeDocument/2006/relationships/hyperlink" Target="http://www.observatoriovsp.org/wp-content/uploads/Boletin-32-V.Final_.pdf" TargetMode="External"/><Relationship Id="rId42" Type="http://schemas.openxmlformats.org/officeDocument/2006/relationships/hyperlink" Target="https://humvenezuela.com/reportes-diciembre-2018/" TargetMode="External"/><Relationship Id="rId84" Type="http://schemas.openxmlformats.org/officeDocument/2006/relationships/hyperlink" Target="https://humvenezuela.com/diagnosticos-comunitarios/" TargetMode="External"/><Relationship Id="rId138" Type="http://schemas.openxmlformats.org/officeDocument/2006/relationships/hyperlink" Target="https://humvenezuela.com/reportes-junio-2021/" TargetMode="External"/><Relationship Id="rId345" Type="http://schemas.openxmlformats.org/officeDocument/2006/relationships/hyperlink" Target="https://efectococuyo.com/la-humanidad/agua-cumana-llega-marron-denuncia/" TargetMode="External"/><Relationship Id="rId387" Type="http://schemas.openxmlformats.org/officeDocument/2006/relationships/hyperlink" Target="https://www.elimpulso.com/2022/05/24/transparencia-venezuela-advierte-sobre-efectos-en-la-salud-por-contaminacion-por-aguas-servidas-en-al-menos-nueve-estados-24may/" TargetMode="External"/><Relationship Id="rId191" Type="http://schemas.openxmlformats.org/officeDocument/2006/relationships/hyperlink" Target="https://www.iagua.es/blogs/jesus-castillo/venezuela-colapso-masivo-servicios-agua-y-saneamiento" TargetMode="External"/><Relationship Id="rId205" Type="http://schemas.openxmlformats.org/officeDocument/2006/relationships/hyperlink" Target="http://www.observatoriovsp.org/wp-content/uploads/Boletin-32-V.Final_.pdf" TargetMode="External"/><Relationship Id="rId247" Type="http://schemas.openxmlformats.org/officeDocument/2006/relationships/hyperlink" Target="https://humvenezuela.com/diagnosticos-comunitarios/" TargetMode="External"/><Relationship Id="rId412" Type="http://schemas.openxmlformats.org/officeDocument/2006/relationships/hyperlink" Target="https://examenddhhvenezuela.org/derechos-civiles-y-politicos/contribuciones-de-la-sociedad-civil-venezolana-al-3er-ciclo-del-epu-de-venezuela" TargetMode="External"/><Relationship Id="rId107" Type="http://schemas.openxmlformats.org/officeDocument/2006/relationships/hyperlink" Target="https://www.iagua.es/blogs/jesus-castillo/venezuela-colapso-masivo-servicios-agua-y-saneamiento" TargetMode="External"/><Relationship Id="rId289" Type="http://schemas.openxmlformats.org/officeDocument/2006/relationships/hyperlink" Target="https://humvenezuela.com/reportes-junio-2021/" TargetMode="External"/><Relationship Id="rId11" Type="http://schemas.openxmlformats.org/officeDocument/2006/relationships/hyperlink" Target="http://caritasvenezuela.org/wp-content/uploads/2020/06/Caritas-Informe-de-Desnutricion-Abril-2020.pdf" TargetMode="External"/><Relationship Id="rId53" Type="http://schemas.openxmlformats.org/officeDocument/2006/relationships/hyperlink" Target="https://provea.org/actualidad/venezuela-escasa-disponibilidad-de-agua-acentua-las-desigualdades/" TargetMode="External"/><Relationship Id="rId149" Type="http://schemas.openxmlformats.org/officeDocument/2006/relationships/hyperlink" Target="https://www.iagua.es/blogs/jesus-castillo/venezuela-colapso-masivo-servicios-agua-y-saneamiento" TargetMode="External"/><Relationship Id="rId314" Type="http://schemas.openxmlformats.org/officeDocument/2006/relationships/hyperlink" Target="http://www.observatoriovsp.org/wp-content/uploads/Boletin-32-V.Final_.pdf" TargetMode="External"/><Relationship Id="rId356" Type="http://schemas.openxmlformats.org/officeDocument/2006/relationships/hyperlink" Target="https://humvenezuela.com/diagnosticos-comunitarios/" TargetMode="External"/><Relationship Id="rId398" Type="http://schemas.openxmlformats.org/officeDocument/2006/relationships/hyperlink" Target="https://examenddhhvenezuela.org/derechos-civiles-y-politicos/contribuciones-de-la-sociedad-civil-venezolana-al-3er-ciclo-del-epu-de-venezuela" TargetMode="External"/><Relationship Id="rId95" Type="http://schemas.openxmlformats.org/officeDocument/2006/relationships/hyperlink" Target="https://humvenezuela.com/diagnosticos-comunitarios/" TargetMode="External"/><Relationship Id="rId160" Type="http://schemas.openxmlformats.org/officeDocument/2006/relationships/hyperlink" Target="https://humvenezuela.com/reportes-junio-2021/" TargetMode="External"/><Relationship Id="rId216" Type="http://schemas.openxmlformats.org/officeDocument/2006/relationships/hyperlink" Target="https://humvenezuela.com/diagnosticos-comunitarios/" TargetMode="External"/><Relationship Id="rId423" Type="http://schemas.openxmlformats.org/officeDocument/2006/relationships/hyperlink" Target="https://examenddhhvenezuela.org/derechos-civiles-y-politicos/contribuciones-de-la-sociedad-civil-venezolana-al-3er-ciclo-del-epu-de-venezuela" TargetMode="External"/><Relationship Id="rId258" Type="http://schemas.openxmlformats.org/officeDocument/2006/relationships/hyperlink" Target="https://provea.org/actualidad/venezuela-escasa-disponibilidad-de-agua-acentua-las-desigualdades/" TargetMode="External"/><Relationship Id="rId22" Type="http://schemas.openxmlformats.org/officeDocument/2006/relationships/hyperlink" Target="http://www.observatoriovsp.org/nuevo-estudio-del-ovsp-reflejo-cambios-en-la-percepcion-ciudadana-de-los-servicios-publicos-iniciando-el-segundo-semestre-del-ano/" TargetMode="External"/><Relationship Id="rId64" Type="http://schemas.openxmlformats.org/officeDocument/2006/relationships/hyperlink" Target="https://www.observatoriovsp.org/wp-content/uploads/boletin-25_4-comprimido.pdf" TargetMode="External"/><Relationship Id="rId118" Type="http://schemas.openxmlformats.org/officeDocument/2006/relationships/hyperlink" Target="https://humvenezuela.com/diagnosticos-comunitarios/" TargetMode="External"/><Relationship Id="rId325" Type="http://schemas.openxmlformats.org/officeDocument/2006/relationships/hyperlink" Target="https://provea.org/actualidad/venezuela-escasa-disponibilidad-de-agua-acentua-las-desigualdades/" TargetMode="External"/><Relationship Id="rId367" Type="http://schemas.openxmlformats.org/officeDocument/2006/relationships/hyperlink" Target="https://humvenezuela.com/diagnosticos-comunitarios/" TargetMode="External"/><Relationship Id="rId171" Type="http://schemas.openxmlformats.org/officeDocument/2006/relationships/hyperlink" Target="https://humvenezuela.com/reportes-junio-2021/" TargetMode="External"/><Relationship Id="rId227" Type="http://schemas.openxmlformats.org/officeDocument/2006/relationships/hyperlink" Target="https://humvenezuela.com/reportes-junio-2021/" TargetMode="External"/><Relationship Id="rId269" Type="http://schemas.openxmlformats.org/officeDocument/2006/relationships/hyperlink" Target="https://www.todosahora.com/noticias-de-venezuela/nueva-esparta/agua-sucia-y-con-mal-olor-es-la-que-recogen-los-vecinos-en-el-sector-el-pinonate/" TargetMode="External"/><Relationship Id="rId434" Type="http://schemas.openxmlformats.org/officeDocument/2006/relationships/hyperlink" Target="https://examenddhhvenezuela.org/derechos-civiles-y-politicos/contribuciones-de-la-sociedad-civil-venezolana-al-3er-ciclo-del-epu-de-venezuela" TargetMode="External"/><Relationship Id="rId33" Type="http://schemas.openxmlformats.org/officeDocument/2006/relationships/hyperlink" Target="http://aulaabiertavenezuela.org/wp-content/uploads/2021/03/INFORME-PRELIMINAR-ACCESO-AL-AGUA.pdf" TargetMode="External"/><Relationship Id="rId129" Type="http://schemas.openxmlformats.org/officeDocument/2006/relationships/hyperlink" Target="https://provea.org/actualidad/venezuela-escasa-disponibilidad-de-agua-acentua-las-desigualdades/" TargetMode="External"/><Relationship Id="rId280" Type="http://schemas.openxmlformats.org/officeDocument/2006/relationships/hyperlink" Target="https://www.iagua.es/blogs/jesus-castillo/venezuela-colapso-masivo-servicios-agua-y-saneamiento" TargetMode="External"/><Relationship Id="rId336" Type="http://schemas.openxmlformats.org/officeDocument/2006/relationships/hyperlink" Target="https://www.iagua.es/blogs/jesus-castillo/venezuela-colapso-masivo-servicios-agua-y-saneamiento" TargetMode="External"/><Relationship Id="rId75" Type="http://schemas.openxmlformats.org/officeDocument/2006/relationships/hyperlink" Target="https://humvenezuela.com/diagnosticos-comunitarios/" TargetMode="External"/><Relationship Id="rId140" Type="http://schemas.openxmlformats.org/officeDocument/2006/relationships/hyperlink" Target="http://www.observatoriovsp.org/wp-content/uploads/Boletin-32-V.Final_.pdf" TargetMode="External"/><Relationship Id="rId182" Type="http://schemas.openxmlformats.org/officeDocument/2006/relationships/hyperlink" Target="https://humvenezuela.com/diagnosticos-comunitarios/" TargetMode="External"/><Relationship Id="rId378" Type="http://schemas.openxmlformats.org/officeDocument/2006/relationships/hyperlink" Target="https://humvenezuela.com/diagnosticos-comunitarios/" TargetMode="External"/><Relationship Id="rId403" Type="http://schemas.openxmlformats.org/officeDocument/2006/relationships/hyperlink" Target="https://examenddhhvenezuela.org/derechos-civiles-y-politicos/contribuciones-de-la-sociedad-civil-venezolana-al-3er-ciclo-del-epu-de-venezuela" TargetMode="External"/><Relationship Id="rId6" Type="http://schemas.openxmlformats.org/officeDocument/2006/relationships/hyperlink" Target="http://www.ianas.org/images/books/wb9d.pdf" TargetMode="External"/><Relationship Id="rId238" Type="http://schemas.openxmlformats.org/officeDocument/2006/relationships/hyperlink" Target="https://insoencovi.ucab.edu.ve/" TargetMode="External"/><Relationship Id="rId291" Type="http://schemas.openxmlformats.org/officeDocument/2006/relationships/hyperlink" Target="https://humvenezuela.com/diagnosticos-comunitarios/" TargetMode="External"/><Relationship Id="rId305" Type="http://schemas.openxmlformats.org/officeDocument/2006/relationships/hyperlink" Target="https://www.iagua.es/blogs/jesus-castillo/venezuela-colapso-masivo-servicios-agua-y-saneamiento" TargetMode="External"/><Relationship Id="rId347" Type="http://schemas.openxmlformats.org/officeDocument/2006/relationships/hyperlink" Target="https://humvenezuela.com/reportes-junio-2021/" TargetMode="External"/><Relationship Id="rId44" Type="http://schemas.openxmlformats.org/officeDocument/2006/relationships/hyperlink" Target="https://www.observatoriovsp.org/wp-content/uploads/boletin-25_4-comprimido.pdf" TargetMode="External"/><Relationship Id="rId86" Type="http://schemas.openxmlformats.org/officeDocument/2006/relationships/hyperlink" Target="https://humvenezuela.com/diagnosticos-comunitarios/" TargetMode="External"/><Relationship Id="rId151" Type="http://schemas.openxmlformats.org/officeDocument/2006/relationships/hyperlink" Target="https://www.elimpulso.com/2022/04/04/cedice-libertad-servicios-publicos-venezolanos-siguen-presentando-severas-deficiencias-en-marzo-2022-4abr/" TargetMode="External"/><Relationship Id="rId389" Type="http://schemas.openxmlformats.org/officeDocument/2006/relationships/hyperlink" Target="https://eldiario.com/2022/05/31/sistema-de-distribucion-de-agua-delcy-rodriguez/" TargetMode="External"/><Relationship Id="rId193" Type="http://schemas.openxmlformats.org/officeDocument/2006/relationships/hyperlink" Target="https://www.elimpulso.com/2022/04/04/cedice-libertad-servicios-publicos-venezolanos-siguen-presentando-severas-deficiencias-en-marzo-2022-4abr/" TargetMode="External"/><Relationship Id="rId207" Type="http://schemas.openxmlformats.org/officeDocument/2006/relationships/hyperlink" Target="https://humvenezuela.com/diagnosticos-comunitarios/" TargetMode="External"/><Relationship Id="rId249" Type="http://schemas.openxmlformats.org/officeDocument/2006/relationships/hyperlink" Target="https://www.ecopoliticavenezuela.org/2022/05/26/la-crisis-del-agua-en-venezuela-algunos-datos/" TargetMode="External"/><Relationship Id="rId414" Type="http://schemas.openxmlformats.org/officeDocument/2006/relationships/hyperlink" Target="https://examenddhhvenezuela.org/derechos-civiles-y-politicos/contribuciones-de-la-sociedad-civil-venezolana-al-3er-ciclo-del-epu-de-venezuela" TargetMode="External"/><Relationship Id="rId13" Type="http://schemas.openxmlformats.org/officeDocument/2006/relationships/hyperlink" Target="http://acading.org.ve/info/comunicacion/pubdocs/1er_Simposio_Nacional_de_Recursos_Hidricos/I-SNRH2020-Resumenes-Ponentes-publico.pdf" TargetMode="External"/><Relationship Id="rId109" Type="http://schemas.openxmlformats.org/officeDocument/2006/relationships/hyperlink" Target="https://www.elimpulso.com/2022/04/04/cedice-libertad-servicios-publicos-venezolanos-siguen-presentando-severas-deficiencias-en-marzo-2022-4abr/" TargetMode="External"/><Relationship Id="rId260" Type="http://schemas.openxmlformats.org/officeDocument/2006/relationships/hyperlink" Target="https://humvenezuela.com/reportes-junio-2021/" TargetMode="External"/><Relationship Id="rId316" Type="http://schemas.openxmlformats.org/officeDocument/2006/relationships/hyperlink" Target="https://www.iagua.es/blogs/jesus-castillo/venezuela-colapso-masivo-servicios-agua-y-saneamiento" TargetMode="External"/><Relationship Id="rId55" Type="http://schemas.openxmlformats.org/officeDocument/2006/relationships/hyperlink" Target="https://iris.paho.org/bitstream/handle/10665.2/53028/OPSPHEHEO200044_spa.pdf?sequence=1&amp;isAllowed=y" TargetMode="External"/><Relationship Id="rId97" Type="http://schemas.openxmlformats.org/officeDocument/2006/relationships/hyperlink" Target="https://www.iagua.es/blogs/jesus-castillo/venezuela-colapso-masivo-servicios-agua-y-saneamiento" TargetMode="External"/><Relationship Id="rId120" Type="http://schemas.openxmlformats.org/officeDocument/2006/relationships/hyperlink" Target="https://www.ecopoliticavenezuela.org/2022/05/26/la-crisis-del-agua-en-venezuela-algunos-datos/" TargetMode="External"/><Relationship Id="rId358" Type="http://schemas.openxmlformats.org/officeDocument/2006/relationships/hyperlink" Target="https://humvenezuela.com/reportes-junio-2021/" TargetMode="External"/><Relationship Id="rId162" Type="http://schemas.openxmlformats.org/officeDocument/2006/relationships/hyperlink" Target="https://mundour.com/index.php/2022/05/23/denuncian-que-mas-de-80-mil-litros-por-segundo-de-aguas-servidas-caen-en-rios-y-playas-venezolanas/" TargetMode="External"/><Relationship Id="rId218" Type="http://schemas.openxmlformats.org/officeDocument/2006/relationships/hyperlink" Target="https://www.todosahora.com/noticias-de-venezuela/nueva-esparta/agua-sucia-y-con-mal-olor-es-la-que-recogen-los-vecinos-en-el-sector-el-pinonate/" TargetMode="External"/><Relationship Id="rId425" Type="http://schemas.openxmlformats.org/officeDocument/2006/relationships/hyperlink" Target="https://examenddhhvenezuela.org/derechos-civiles-y-politicos/contribuciones-de-la-sociedad-civil-venezolana-al-3er-ciclo-del-epu-de-venezuela" TargetMode="External"/><Relationship Id="rId271" Type="http://schemas.openxmlformats.org/officeDocument/2006/relationships/hyperlink" Target="https://humvenezuela.com/reportes-junio-2021/" TargetMode="External"/><Relationship Id="rId24" Type="http://schemas.openxmlformats.org/officeDocument/2006/relationships/hyperlink" Target="http://www.observatoriovsp.org/wp-content/uploads/Boletin-20.-Version-final-web.pdf" TargetMode="External"/><Relationship Id="rId66" Type="http://schemas.openxmlformats.org/officeDocument/2006/relationships/hyperlink" Target="https://humvenezuela.com/diagnosticos-comunitarios/" TargetMode="External"/><Relationship Id="rId131" Type="http://schemas.openxmlformats.org/officeDocument/2006/relationships/hyperlink" Target="https://humvenezuela.com/reportes-junio-2021/" TargetMode="External"/><Relationship Id="rId327" Type="http://schemas.openxmlformats.org/officeDocument/2006/relationships/hyperlink" Target="https://www.radiofeyalegrianoticias.com/venezuela-un-pais-sediento-rodeado-de-embalses/" TargetMode="External"/><Relationship Id="rId369" Type="http://schemas.openxmlformats.org/officeDocument/2006/relationships/hyperlink" Target="https://humvenezuela.com/diagnosticos-comunitarios/" TargetMode="External"/><Relationship Id="rId173" Type="http://schemas.openxmlformats.org/officeDocument/2006/relationships/hyperlink" Target="https://insoencovi.ucab.edu.ve/" TargetMode="External"/><Relationship Id="rId229" Type="http://schemas.openxmlformats.org/officeDocument/2006/relationships/hyperlink" Target="https://humvenezuela.com/diagnosticos-comunitarios/" TargetMode="External"/><Relationship Id="rId380" Type="http://schemas.openxmlformats.org/officeDocument/2006/relationships/hyperlink" Target="https://humvenezuela.com/diagnosticos-comunitarios/" TargetMode="External"/><Relationship Id="rId436" Type="http://schemas.openxmlformats.org/officeDocument/2006/relationships/hyperlink" Target="https://examenddhhvenezuela.org/derechos-civiles-y-politicos/contribuciones-de-la-sociedad-civil-venezolana-al-3er-ciclo-del-epu-de-venezuela" TargetMode="External"/><Relationship Id="rId240" Type="http://schemas.openxmlformats.org/officeDocument/2006/relationships/hyperlink" Target="https://humvenezuela.com/diagnosticos-comunitarios/" TargetMode="External"/><Relationship Id="rId35" Type="http://schemas.openxmlformats.org/officeDocument/2006/relationships/hyperlink" Target="http://aulaabiertavenezuela.org/wp-content/uploads/2021/03/INFORME-PRELIMINAR-ACCESO-AL-AGUA.pdf" TargetMode="External"/><Relationship Id="rId77" Type="http://schemas.openxmlformats.org/officeDocument/2006/relationships/hyperlink" Target="https://humvenezuela.com/diagnosticos-comunitarios/" TargetMode="External"/><Relationship Id="rId100" Type="http://schemas.openxmlformats.org/officeDocument/2006/relationships/hyperlink" Target="https://humvenezuela.com/reportes-junio-2021/" TargetMode="External"/><Relationship Id="rId282" Type="http://schemas.openxmlformats.org/officeDocument/2006/relationships/hyperlink" Target="https://www.iagua.es/blogs/jesus-castillo/venezuela-colapso-masivo-servicios-agua-y-saneamiento" TargetMode="External"/><Relationship Id="rId338" Type="http://schemas.openxmlformats.org/officeDocument/2006/relationships/hyperlink" Target="https://www.efe.com/efe/espana/sociedad/las-tuberias-de-agua-en-venezuela-pasan-65-del-tiempo-vacias-segun-una-ong/10004-4730014" TargetMode="External"/><Relationship Id="rId8" Type="http://schemas.openxmlformats.org/officeDocument/2006/relationships/hyperlink" Target="https://www.ovsalud.org/descargas/publicaciones/documentos-oficiales/Anuario-Mortalidad-2014.pdf" TargetMode="External"/><Relationship Id="rId142" Type="http://schemas.openxmlformats.org/officeDocument/2006/relationships/hyperlink" Target="https://www.iagua.es/blogs/jesus-castillo/venezuela-colapso-masivo-servicios-agua-y-saneamiento" TargetMode="External"/><Relationship Id="rId184" Type="http://schemas.openxmlformats.org/officeDocument/2006/relationships/hyperlink" Target="https://humvenezuela.com/diagnosticos-comunitarios/" TargetMode="External"/><Relationship Id="rId391" Type="http://schemas.openxmlformats.org/officeDocument/2006/relationships/hyperlink" Target="https://examenddhhvenezuela.org/derechos-civiles-y-politicos/contribuciones-de-la-sociedad-civil-venezolana-al-3er-ciclo-del-epu-de-venezuela" TargetMode="External"/><Relationship Id="rId405" Type="http://schemas.openxmlformats.org/officeDocument/2006/relationships/hyperlink" Target="https://examenddhhvenezuela.org/derechos-civiles-y-politicos/contribuciones-de-la-sociedad-civil-venezolana-al-3er-ciclo-del-epu-de-venezuela" TargetMode="External"/><Relationship Id="rId251" Type="http://schemas.openxmlformats.org/officeDocument/2006/relationships/hyperlink" Target="https://provea.org/actualidad/venezuela-escasa-disponibilidad-de-agua-acentua-las-desigualdades/" TargetMode="External"/><Relationship Id="rId46" Type="http://schemas.openxmlformats.org/officeDocument/2006/relationships/hyperlink" Target="https://humvenezuela.com/diagnosticos-comunitarios/" TargetMode="External"/><Relationship Id="rId293" Type="http://schemas.openxmlformats.org/officeDocument/2006/relationships/hyperlink" Target="https://www.radiofeyalegrianoticias.com/venezuela-un-pais-sediento-rodeado-de-embalses/" TargetMode="External"/><Relationship Id="rId307" Type="http://schemas.openxmlformats.org/officeDocument/2006/relationships/hyperlink" Target="https://www.elimpulso.com/2022/04/04/cedice-libertad-servicios-publicos-venezolanos-siguen-presentando-severas-deficiencias-en-marzo-2022-4abr/" TargetMode="External"/><Relationship Id="rId349" Type="http://schemas.openxmlformats.org/officeDocument/2006/relationships/hyperlink" Target="https://humvenezuela.com/diagnosticos-comunitarios/" TargetMode="External"/><Relationship Id="rId88" Type="http://schemas.openxmlformats.org/officeDocument/2006/relationships/hyperlink" Target="https://humvenezuela.com/diagnosticos-comunitarios/" TargetMode="External"/><Relationship Id="rId111" Type="http://schemas.openxmlformats.org/officeDocument/2006/relationships/hyperlink" Target="https://humvenezuela.com/diagnosticos-comunitarios/" TargetMode="External"/><Relationship Id="rId153" Type="http://schemas.openxmlformats.org/officeDocument/2006/relationships/hyperlink" Target="https://humvenezuela.com/diagnosticos-comunitarios/" TargetMode="External"/><Relationship Id="rId195" Type="http://schemas.openxmlformats.org/officeDocument/2006/relationships/hyperlink" Target="http://www.observatoriovsp.org/wp-content/uploads/Boletin-32-V.Final_.pdf" TargetMode="External"/><Relationship Id="rId209" Type="http://schemas.openxmlformats.org/officeDocument/2006/relationships/hyperlink" Target="https://humvenezuela.com/reportes-junio-2021/" TargetMode="External"/><Relationship Id="rId360" Type="http://schemas.openxmlformats.org/officeDocument/2006/relationships/hyperlink" Target="https://insoencovi.ucab.edu.ve/indicadores-demografcos/" TargetMode="External"/><Relationship Id="rId416" Type="http://schemas.openxmlformats.org/officeDocument/2006/relationships/hyperlink" Target="https://examenddhhvenezuela.org/derechos-civiles-y-politicos/contribuciones-de-la-sociedad-civil-venezolana-al-3er-ciclo-del-epu-de-venezuela" TargetMode="External"/><Relationship Id="rId220" Type="http://schemas.openxmlformats.org/officeDocument/2006/relationships/hyperlink" Target="https://humvenezuela.com/diagnosticos-comunitarios/" TargetMode="External"/><Relationship Id="rId15" Type="http://schemas.openxmlformats.org/officeDocument/2006/relationships/hyperlink" Target="http://aulaabiertavenezuela.org/wp-content/uploads/2021/03/INFORME-PRELIMINAR-ACCESO-AL-AGUA.pdf" TargetMode="External"/><Relationship Id="rId57" Type="http://schemas.openxmlformats.org/officeDocument/2006/relationships/hyperlink" Target="https://mundour.com/index.php/2022/05/23/denuncian-que-mas-de-80-mil-litros-por-segundo-de-aguas-servidas-caen-en-rios-y-playas-venezolanas/" TargetMode="External"/><Relationship Id="rId262" Type="http://schemas.openxmlformats.org/officeDocument/2006/relationships/hyperlink" Target="http://www.observatoriovsp.org/wp-content/uploads/Boletin-32-V.Final_.pdf" TargetMode="External"/><Relationship Id="rId318" Type="http://schemas.openxmlformats.org/officeDocument/2006/relationships/hyperlink" Target="https://www.elimpulso.com/2022/04/04/cedice-libertad-servicios-publicos-venezolanos-siguen-presentando-severas-deficiencias-en-marzo-2022-4abr/" TargetMode="External"/><Relationship Id="rId99" Type="http://schemas.openxmlformats.org/officeDocument/2006/relationships/hyperlink" Target="https://eltiempove.com/vecinos-de-tronconal-ii-llevan-un-mes-viviendo-entre-cloacas-desbordadas/" TargetMode="External"/><Relationship Id="rId122" Type="http://schemas.openxmlformats.org/officeDocument/2006/relationships/hyperlink" Target="https://provea.org/actualidad/venezuela-escasa-disponibilidad-de-agua-acentua-las-desigualdades/" TargetMode="External"/><Relationship Id="rId164" Type="http://schemas.openxmlformats.org/officeDocument/2006/relationships/hyperlink" Target="https://humvenezuela.com/reportes-junio-2021/" TargetMode="External"/><Relationship Id="rId371" Type="http://schemas.openxmlformats.org/officeDocument/2006/relationships/hyperlink" Target="https://humvenezuela.com/diagnosticos-comunitarios/" TargetMode="External"/><Relationship Id="rId427" Type="http://schemas.openxmlformats.org/officeDocument/2006/relationships/hyperlink" Target="https://examenddhhvenezuela.org/derechos-civiles-y-politicos/contribuciones-de-la-sociedad-civil-venezolana-al-3er-ciclo-del-epu-de-venezuela" TargetMode="External"/><Relationship Id="rId26" Type="http://schemas.openxmlformats.org/officeDocument/2006/relationships/hyperlink" Target="http://www.observatoriovsp.org/wp-content/uploads/Boletin-20.-Version-final-web.pdf" TargetMode="External"/><Relationship Id="rId231" Type="http://schemas.openxmlformats.org/officeDocument/2006/relationships/hyperlink" Target="https://mundour.com/index.php/2022/05/23/denuncian-que-mas-de-80-mil-litros-por-segundo-de-aguas-servidas-caen-en-rios-y-playas-venezolanas/" TargetMode="External"/><Relationship Id="rId273" Type="http://schemas.openxmlformats.org/officeDocument/2006/relationships/hyperlink" Target="http://www.observatoriovsp.org/wp-content/uploads/Boletin-32-V.Final_.pdf" TargetMode="External"/><Relationship Id="rId329" Type="http://schemas.openxmlformats.org/officeDocument/2006/relationships/hyperlink" Target="https://humvenezuela.com/diagnosticos-comunitarios/" TargetMode="External"/><Relationship Id="rId68" Type="http://schemas.openxmlformats.org/officeDocument/2006/relationships/hyperlink" Target="https://humvenezuela.com/diagnosticos-comunitarios/" TargetMode="External"/><Relationship Id="rId133" Type="http://schemas.openxmlformats.org/officeDocument/2006/relationships/hyperlink" Target="http://www.observatoriovsp.org/wp-content/uploads/Boletin-32-V.Final_.pdf" TargetMode="External"/><Relationship Id="rId175" Type="http://schemas.openxmlformats.org/officeDocument/2006/relationships/hyperlink" Target="https://eltiempove.com/vecinos-de-tronconal-ii-llevan-un-mes-viviendo-entre-cloacas-desbordadas/" TargetMode="External"/><Relationship Id="rId340" Type="http://schemas.openxmlformats.org/officeDocument/2006/relationships/hyperlink" Target="https://www.iagua.es/blogs/jesus-castillo/venezuela-colapso-masivo-servicios-agua-y-saneamiento" TargetMode="External"/><Relationship Id="rId200" Type="http://schemas.openxmlformats.org/officeDocument/2006/relationships/hyperlink" Target="https://humvenezuela.com/reportes-junio-2021/" TargetMode="External"/><Relationship Id="rId382" Type="http://schemas.openxmlformats.org/officeDocument/2006/relationships/hyperlink" Target="https://humvenezuela.com/diagnosticos-comunitarios/" TargetMode="External"/><Relationship Id="rId438" Type="http://schemas.openxmlformats.org/officeDocument/2006/relationships/hyperlink" Target="https://examenddhhvenezuela.org/derechos-civiles-y-politicos/contribuciones-de-la-sociedad-civil-venezolana-al-3er-ciclo-del-epu-de-venezuela" TargetMode="External"/><Relationship Id="rId242" Type="http://schemas.openxmlformats.org/officeDocument/2006/relationships/hyperlink" Target="https://www.ecopoliticavenezuela.org/2022/05/26/la-crisis-del-agua-en-venezuela-algunos-datos/" TargetMode="External"/><Relationship Id="rId284" Type="http://schemas.openxmlformats.org/officeDocument/2006/relationships/hyperlink" Target="https://www.el-carabobeno.com/presidente-de-hidrocentro-dice-que-la-planta-la-mariposa-inicio-operaciones-hace-un-mes/" TargetMode="External"/><Relationship Id="rId37" Type="http://schemas.openxmlformats.org/officeDocument/2006/relationships/hyperlink" Target="http://acading.org.ve/info/comunicacion/pubdocs/1er_Simposio_Nacional_de_Recursos_Hidricos/I-SNRH2020-Resumenes-Ponentes-publico.pdf" TargetMode="External"/><Relationship Id="rId79" Type="http://schemas.openxmlformats.org/officeDocument/2006/relationships/hyperlink" Target="https://humvenezuela.com/diagnosticos-comunitarios/" TargetMode="External"/><Relationship Id="rId102" Type="http://schemas.openxmlformats.org/officeDocument/2006/relationships/hyperlink" Target="https://www.observatoriovsp.org/wp-content/uploads/boletin-25_4-comprimido.pdf" TargetMode="External"/><Relationship Id="rId144" Type="http://schemas.openxmlformats.org/officeDocument/2006/relationships/hyperlink" Target="https://www.elimpulso.com/2022/04/04/cedice-libertad-servicios-publicos-venezolanos-siguen-presentando-severas-deficiencias-en-marzo-2022-4abr/" TargetMode="External"/><Relationship Id="rId90" Type="http://schemas.openxmlformats.org/officeDocument/2006/relationships/hyperlink" Target="https://www.ecopoliticavenezuela.org/2022/05/26/la-crisis-del-agua-en-venezuela-algunos-datos/" TargetMode="External"/><Relationship Id="rId186" Type="http://schemas.openxmlformats.org/officeDocument/2006/relationships/hyperlink" Target="https://correodelcaroni.com/pais-politico/video-la-basura-y-el-mal-olor-se-apoderan-de-las-calles-de-venezuela/" TargetMode="External"/><Relationship Id="rId351" Type="http://schemas.openxmlformats.org/officeDocument/2006/relationships/hyperlink" Target="https://www.ecopoliticavenezuela.org/2022/05/26/la-crisis-del-agua-en-venezuela-algunos-datos/" TargetMode="External"/><Relationship Id="rId393" Type="http://schemas.openxmlformats.org/officeDocument/2006/relationships/hyperlink" Target="https://examenddhhvenezuela.org/derechos-civiles-y-politicos/contribuciones-de-la-sociedad-civil-venezolana-al-3er-ciclo-del-epu-de-venezuela" TargetMode="External"/><Relationship Id="rId407" Type="http://schemas.openxmlformats.org/officeDocument/2006/relationships/hyperlink" Target="https://examenddhhvenezuela.org/derechos-civiles-y-politicos/contribuciones-de-la-sociedad-civil-venezolana-al-3er-ciclo-del-epu-de-venezuela" TargetMode="External"/><Relationship Id="rId211" Type="http://schemas.openxmlformats.org/officeDocument/2006/relationships/hyperlink" Target="http://www.observatoriovsp.org/wp-content/uploads/Boletin-32-V.Final_.pdf" TargetMode="External"/><Relationship Id="rId253" Type="http://schemas.openxmlformats.org/officeDocument/2006/relationships/hyperlink" Target="https://humvenezuela.com/reportes-junio-2021/" TargetMode="External"/><Relationship Id="rId295" Type="http://schemas.openxmlformats.org/officeDocument/2006/relationships/hyperlink" Target="https://www.radiofeyalegrianoticias.com/venezuela-un-pais-sediento-rodeado-de-embalses/" TargetMode="External"/><Relationship Id="rId309" Type="http://schemas.openxmlformats.org/officeDocument/2006/relationships/hyperlink" Target="https://insoencovi.ucab.edu.ve/" TargetMode="External"/><Relationship Id="rId48" Type="http://schemas.openxmlformats.org/officeDocument/2006/relationships/hyperlink" Target="https://humvenezuela.com/reportes-junio-2021/" TargetMode="External"/><Relationship Id="rId113" Type="http://schemas.openxmlformats.org/officeDocument/2006/relationships/hyperlink" Target="https://www.ecopoliticavenezuela.org/2022/05/26/la-crisis-del-agua-en-venezuela-algunos-datos/" TargetMode="External"/><Relationship Id="rId320" Type="http://schemas.openxmlformats.org/officeDocument/2006/relationships/hyperlink" Target="https://humvenezuela.com/reportes-junio-2021/" TargetMode="External"/><Relationship Id="rId155" Type="http://schemas.openxmlformats.org/officeDocument/2006/relationships/hyperlink" Target="https://www.todosahora.com/noticias-de-venezuela/nueva-esparta/agua-sucia-y-con-mal-olor-es-la-que-recogen-los-vecinos-en-el-sector-el-pinonate/" TargetMode="External"/><Relationship Id="rId197" Type="http://schemas.openxmlformats.org/officeDocument/2006/relationships/hyperlink" Target="https://eltiempove.com/habitantes-de-puerto-la-cruz-se-debaten-entre-comprar-o-recargar-botellones/" TargetMode="External"/><Relationship Id="rId362" Type="http://schemas.openxmlformats.org/officeDocument/2006/relationships/hyperlink" Target="https://humvenezuela.com/diagnosticos-comunitarios/" TargetMode="External"/><Relationship Id="rId418" Type="http://schemas.openxmlformats.org/officeDocument/2006/relationships/hyperlink" Target="https://examenddhhvenezuela.org/derechos-civiles-y-politicos/contribuciones-de-la-sociedad-civil-venezolana-al-3er-ciclo-del-epu-de-venezuela" TargetMode="External"/><Relationship Id="rId222" Type="http://schemas.openxmlformats.org/officeDocument/2006/relationships/hyperlink" Target="https://www.todosahora.com/noticias-de-venezuela/nueva-esparta/agua-sucia-y-con-mal-olor-es-la-que-recogen-los-vecinos-en-el-sector-el-pinonate/" TargetMode="External"/><Relationship Id="rId264" Type="http://schemas.openxmlformats.org/officeDocument/2006/relationships/hyperlink" Target="https://www.iagua.es/blogs/jesus-castillo/venezuela-colapso-masivo-servicios-agua-y-saneamiento" TargetMode="External"/><Relationship Id="rId17" Type="http://schemas.openxmlformats.org/officeDocument/2006/relationships/hyperlink" Target="http://www.observatoriovsp.org/wp-content/uploads/Boletin-20.-Version-final-web.pdf" TargetMode="External"/><Relationship Id="rId59" Type="http://schemas.openxmlformats.org/officeDocument/2006/relationships/hyperlink" Target="https://humvenezuela.com/diagnosticos-comunitarios/" TargetMode="External"/><Relationship Id="rId124" Type="http://schemas.openxmlformats.org/officeDocument/2006/relationships/hyperlink" Target="https://humvenezuela.com/reportes-junio-2021/" TargetMode="External"/><Relationship Id="rId70" Type="http://schemas.openxmlformats.org/officeDocument/2006/relationships/hyperlink" Target="https://humvenezuela.com/diagnosticos-comunitarios/" TargetMode="External"/><Relationship Id="rId166" Type="http://schemas.openxmlformats.org/officeDocument/2006/relationships/hyperlink" Target="https://insoencovi.ucab.edu.ve/" TargetMode="External"/><Relationship Id="rId331" Type="http://schemas.openxmlformats.org/officeDocument/2006/relationships/hyperlink" Target="https://www.ecopoliticavenezuela.org/2022/05/26/la-crisis-del-agua-en-venezuela-algunos-datos/" TargetMode="External"/><Relationship Id="rId373" Type="http://schemas.openxmlformats.org/officeDocument/2006/relationships/hyperlink" Target="https://humvenezuela.com/diagnosticos-comunitarios/" TargetMode="External"/><Relationship Id="rId429" Type="http://schemas.openxmlformats.org/officeDocument/2006/relationships/hyperlink" Target="https://examenddhhvenezuela.org/derechos-civiles-y-politicos/contribuciones-de-la-sociedad-civil-venezolana-al-3er-ciclo-del-epu-de-venezuela" TargetMode="External"/><Relationship Id="rId1" Type="http://schemas.openxmlformats.org/officeDocument/2006/relationships/hyperlink" Target="https://publications.iadb.org/publications/spanish/document/Proceso_Regional_de_Las_Am%C3%A9ricas_Foro_Mundial_del_Agua_2018_Informe_subregional_Sudam%C3%A9rica.pdf" TargetMode="External"/><Relationship Id="rId233" Type="http://schemas.openxmlformats.org/officeDocument/2006/relationships/hyperlink" Target="https://humvenezuela.com/diagnosticos-comunitarios/" TargetMode="External"/><Relationship Id="rId440" Type="http://schemas.openxmlformats.org/officeDocument/2006/relationships/hyperlink" Target="https://examenddhhvenezuela.org/derechos-civiles-y-politicos/contribuciones-de-la-sociedad-civil-venezolana-al-3er-ciclo-del-epu-de-venezuela" TargetMode="External"/><Relationship Id="rId28" Type="http://schemas.openxmlformats.org/officeDocument/2006/relationships/hyperlink" Target="http://www.observatoriovsp.org/wp-content/uploads/Boletin-20.-Version-final-web.pdf" TargetMode="External"/><Relationship Id="rId275" Type="http://schemas.openxmlformats.org/officeDocument/2006/relationships/hyperlink" Target="https://www.iagua.es/blogs/jesus-castillo/venezuela-colapso-masivo-servicios-agua-y-saneamiento" TargetMode="External"/><Relationship Id="rId300" Type="http://schemas.openxmlformats.org/officeDocument/2006/relationships/hyperlink" Target="https://humvenezuela.com/reportes-junio-2021/" TargetMode="External"/><Relationship Id="rId81" Type="http://schemas.openxmlformats.org/officeDocument/2006/relationships/hyperlink" Target="https://humvenezuela.com/diagnosticos-comunitarios/" TargetMode="External"/><Relationship Id="rId135" Type="http://schemas.openxmlformats.org/officeDocument/2006/relationships/hyperlink" Target="https://www.iagua.es/blogs/jesus-castillo/venezuela-colapso-masivo-servicios-agua-y-saneamiento" TargetMode="External"/><Relationship Id="rId177" Type="http://schemas.openxmlformats.org/officeDocument/2006/relationships/hyperlink" Target="https://humvenezuela.com/diagnosticos-comunitarios/" TargetMode="External"/><Relationship Id="rId342" Type="http://schemas.openxmlformats.org/officeDocument/2006/relationships/hyperlink" Target="https://www.iagua.es/blogs/jesus-castillo/venezuela-colapso-masivo-servicios-agua-y-saneamiento" TargetMode="External"/><Relationship Id="rId384" Type="http://schemas.openxmlformats.org/officeDocument/2006/relationships/hyperlink" Target="https://humvenezuela.com/diagnosticos-comunitar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582"/>
  </sheetPr>
  <dimension ref="A1:AK114"/>
  <sheetViews>
    <sheetView tabSelected="1" zoomScale="45" zoomScaleNormal="45" workbookViewId="0"/>
  </sheetViews>
  <sheetFormatPr baseColWidth="10" defaultColWidth="11.453125" defaultRowHeight="14.5"/>
  <cols>
    <col min="1" max="1" width="3.36328125" style="17" customWidth="1"/>
    <col min="2" max="2" width="4.81640625" style="17" customWidth="1"/>
    <col min="3" max="3" width="6.26953125" style="27" customWidth="1"/>
    <col min="4" max="4" width="31.453125" style="1" customWidth="1"/>
    <col min="5" max="5" width="8" style="1" customWidth="1"/>
    <col min="6" max="6" width="14" style="4" customWidth="1"/>
    <col min="7" max="7" width="16" style="4" customWidth="1"/>
    <col min="8" max="8" width="9" style="5" customWidth="1"/>
    <col min="9" max="9" width="0.81640625" style="5" customWidth="1"/>
    <col min="10" max="10" width="5.54296875" style="41" customWidth="1"/>
    <col min="11" max="11" width="43.1796875" style="1" customWidth="1"/>
    <col min="12" max="12" width="9.453125" style="1" customWidth="1"/>
    <col min="13" max="13" width="20.453125" style="6" customWidth="1"/>
    <col min="14" max="14" width="16.453125" style="6" customWidth="1"/>
    <col min="15" max="15" width="8.81640625" style="1" customWidth="1"/>
    <col min="16" max="16" width="0.81640625" style="1" customWidth="1"/>
    <col min="17" max="17" width="6.54296875" style="5" customWidth="1"/>
    <col min="18" max="18" width="42.453125" style="1" customWidth="1"/>
    <col min="19" max="19" width="12.453125" style="1" customWidth="1"/>
    <col min="20" max="20" width="15.26953125" style="1" customWidth="1"/>
    <col min="21" max="21" width="17.81640625" style="1" customWidth="1"/>
    <col min="22" max="22" width="9.453125" style="1" customWidth="1"/>
    <col min="23" max="23" width="0.54296875" style="7" customWidth="1"/>
    <col min="24" max="24" width="5.81640625" style="2" customWidth="1"/>
    <col min="25" max="25" width="41.453125" style="1" customWidth="1"/>
    <col min="26" max="26" width="13.81640625" style="1" customWidth="1"/>
    <col min="27" max="27" width="15.90625" style="1" customWidth="1"/>
    <col min="28" max="28" width="24.54296875" style="1" customWidth="1"/>
    <col min="29" max="29" width="16" style="1" customWidth="1"/>
    <col min="30" max="30" width="3.7265625" style="3" customWidth="1"/>
    <col min="31" max="31" width="5.54296875" style="47" customWidth="1"/>
    <col min="32" max="32" width="46.81640625" style="3" customWidth="1"/>
    <col min="33" max="33" width="10.453125" style="3" customWidth="1"/>
    <col min="34" max="34" width="19.36328125" style="3" customWidth="1"/>
    <col min="35" max="35" width="18.6328125" style="3" customWidth="1"/>
    <col min="36" max="36" width="15.453125" style="3" bestFit="1" customWidth="1"/>
    <col min="37" max="37" width="18.453125" style="3" customWidth="1"/>
    <col min="38" max="16384" width="11.453125" style="3"/>
  </cols>
  <sheetData>
    <row r="1" spans="2:37" s="17" customFormat="1">
      <c r="C1" s="8"/>
      <c r="D1" s="7"/>
      <c r="E1" s="7"/>
      <c r="F1" s="9"/>
      <c r="G1" s="9"/>
      <c r="H1" s="10"/>
      <c r="I1" s="10"/>
      <c r="J1" s="39"/>
      <c r="K1" s="37"/>
      <c r="L1" s="7"/>
      <c r="M1" s="24"/>
      <c r="N1" s="11"/>
      <c r="O1" s="7"/>
      <c r="P1" s="7"/>
      <c r="Q1" s="10"/>
      <c r="R1" s="7"/>
      <c r="S1" s="7"/>
      <c r="T1" s="7"/>
      <c r="U1" s="7"/>
      <c r="V1" s="7"/>
      <c r="W1" s="7"/>
      <c r="X1" s="2"/>
      <c r="Y1" s="7"/>
      <c r="Z1" s="7"/>
      <c r="AA1" s="7"/>
      <c r="AB1" s="7"/>
      <c r="AC1" s="7"/>
      <c r="AE1" s="46"/>
    </row>
    <row r="2" spans="2:37" ht="26.5" customHeight="1">
      <c r="C2" s="12" t="s">
        <v>381</v>
      </c>
      <c r="D2" s="12"/>
      <c r="E2" s="12"/>
      <c r="F2" s="12"/>
      <c r="G2" s="12"/>
      <c r="H2" s="12"/>
      <c r="I2" s="12"/>
      <c r="J2" s="14"/>
      <c r="K2" s="12"/>
      <c r="L2" s="12"/>
      <c r="M2" s="48"/>
      <c r="N2" s="12"/>
      <c r="O2" s="12"/>
      <c r="P2" s="12"/>
      <c r="Q2" s="12"/>
      <c r="R2" s="38"/>
      <c r="S2" s="12"/>
      <c r="T2" s="12"/>
      <c r="U2" s="12"/>
      <c r="V2" s="12"/>
      <c r="W2" s="12"/>
      <c r="X2" s="12"/>
      <c r="Y2" s="12"/>
      <c r="Z2" s="12"/>
      <c r="AA2" s="12"/>
      <c r="AB2" s="12"/>
      <c r="AC2" s="12"/>
      <c r="AD2" s="12"/>
      <c r="AE2" s="14"/>
      <c r="AF2" s="12"/>
      <c r="AG2" s="12"/>
      <c r="AH2" s="12"/>
      <c r="AI2" s="12"/>
      <c r="AJ2" s="12"/>
    </row>
    <row r="3" spans="2:37" s="17" customFormat="1" ht="29.5" customHeight="1">
      <c r="C3" s="108" t="s">
        <v>419</v>
      </c>
      <c r="D3" s="31"/>
      <c r="E3" s="31"/>
      <c r="F3" s="31"/>
      <c r="G3" s="31"/>
      <c r="H3" s="31"/>
      <c r="I3" s="31"/>
      <c r="J3" s="40"/>
      <c r="K3" s="31"/>
      <c r="L3" s="31"/>
      <c r="M3" s="33"/>
      <c r="N3" s="33"/>
      <c r="O3" s="31"/>
      <c r="P3" s="31"/>
      <c r="Q3" s="31"/>
      <c r="R3" s="31"/>
      <c r="S3" s="31"/>
      <c r="T3" s="31"/>
      <c r="U3" s="49"/>
      <c r="V3" s="31"/>
      <c r="W3" s="31"/>
      <c r="X3" s="31"/>
      <c r="Y3" s="31"/>
      <c r="Z3" s="31"/>
      <c r="AA3" s="31"/>
      <c r="AB3" s="31"/>
      <c r="AC3" s="31"/>
      <c r="AD3" s="31"/>
      <c r="AE3" s="40"/>
      <c r="AF3" s="31"/>
      <c r="AG3" s="31"/>
      <c r="AH3" s="31"/>
      <c r="AI3" s="31"/>
      <c r="AJ3" s="26"/>
    </row>
    <row r="4" spans="2:37" ht="22.5" customHeight="1">
      <c r="C4" s="210" t="s">
        <v>0</v>
      </c>
      <c r="D4" s="211"/>
      <c r="E4" s="211"/>
      <c r="F4" s="211"/>
      <c r="G4" s="211"/>
      <c r="H4" s="211"/>
      <c r="I4" s="211"/>
      <c r="J4" s="211"/>
      <c r="K4" s="211"/>
      <c r="L4" s="211"/>
      <c r="M4" s="211"/>
      <c r="N4" s="211"/>
      <c r="O4" s="212"/>
      <c r="P4" s="144"/>
      <c r="Q4" s="213" t="s">
        <v>274</v>
      </c>
      <c r="R4" s="214"/>
      <c r="S4" s="214"/>
      <c r="T4" s="214"/>
      <c r="U4" s="214"/>
      <c r="V4" s="215"/>
      <c r="W4" s="145"/>
      <c r="X4" s="216" t="s">
        <v>1</v>
      </c>
      <c r="Y4" s="217"/>
      <c r="Z4" s="217"/>
      <c r="AA4" s="217"/>
      <c r="AB4" s="217"/>
      <c r="AC4" s="218"/>
      <c r="AD4" s="146"/>
      <c r="AE4" s="219" t="s">
        <v>245</v>
      </c>
      <c r="AF4" s="220"/>
      <c r="AG4" s="220"/>
      <c r="AH4" s="220"/>
      <c r="AI4" s="220"/>
      <c r="AJ4" s="221"/>
    </row>
    <row r="5" spans="2:37" ht="20.5" customHeight="1">
      <c r="C5" s="222" t="s">
        <v>26</v>
      </c>
      <c r="D5" s="223"/>
      <c r="E5" s="223"/>
      <c r="F5" s="223"/>
      <c r="G5" s="223"/>
      <c r="H5" s="224"/>
      <c r="I5" s="147"/>
      <c r="J5" s="222" t="s">
        <v>27</v>
      </c>
      <c r="K5" s="223"/>
      <c r="L5" s="223"/>
      <c r="M5" s="223"/>
      <c r="N5" s="223"/>
      <c r="O5" s="224"/>
      <c r="P5" s="36"/>
      <c r="Q5" s="222" t="s">
        <v>28</v>
      </c>
      <c r="R5" s="223"/>
      <c r="S5" s="223"/>
      <c r="T5" s="223"/>
      <c r="U5" s="223"/>
      <c r="V5" s="224"/>
      <c r="W5" s="147"/>
      <c r="X5" s="222" t="s">
        <v>292</v>
      </c>
      <c r="Y5" s="223"/>
      <c r="Z5" s="223"/>
      <c r="AA5" s="223"/>
      <c r="AB5" s="223"/>
      <c r="AC5" s="224"/>
      <c r="AD5" s="148"/>
      <c r="AE5" s="225" t="s">
        <v>293</v>
      </c>
      <c r="AF5" s="226"/>
      <c r="AG5" s="226"/>
      <c r="AH5" s="226"/>
      <c r="AI5" s="226"/>
      <c r="AJ5" s="227"/>
    </row>
    <row r="6" spans="2:37" ht="27.75" customHeight="1">
      <c r="C6" s="50" t="s">
        <v>2</v>
      </c>
      <c r="D6" s="104" t="s">
        <v>3</v>
      </c>
      <c r="E6" s="104" t="s">
        <v>6</v>
      </c>
      <c r="F6" s="105" t="s">
        <v>104</v>
      </c>
      <c r="G6" s="105" t="s">
        <v>4</v>
      </c>
      <c r="H6" s="106" t="s">
        <v>254</v>
      </c>
      <c r="I6" s="51"/>
      <c r="J6" s="52" t="s">
        <v>2</v>
      </c>
      <c r="K6" s="104" t="s">
        <v>3</v>
      </c>
      <c r="L6" s="104" t="s">
        <v>6</v>
      </c>
      <c r="M6" s="107" t="s">
        <v>105</v>
      </c>
      <c r="N6" s="107" t="s">
        <v>4</v>
      </c>
      <c r="O6" s="104" t="s">
        <v>255</v>
      </c>
      <c r="P6" s="53"/>
      <c r="Q6" s="52" t="s">
        <v>2</v>
      </c>
      <c r="R6" s="104" t="s">
        <v>3</v>
      </c>
      <c r="S6" s="104" t="s">
        <v>6</v>
      </c>
      <c r="T6" s="104" t="s">
        <v>106</v>
      </c>
      <c r="U6" s="107" t="s">
        <v>7</v>
      </c>
      <c r="V6" s="104" t="s">
        <v>253</v>
      </c>
      <c r="W6" s="54"/>
      <c r="X6" s="52" t="s">
        <v>2</v>
      </c>
      <c r="Y6" s="104" t="s">
        <v>3</v>
      </c>
      <c r="Z6" s="104" t="s">
        <v>6</v>
      </c>
      <c r="AA6" s="104" t="s">
        <v>23</v>
      </c>
      <c r="AB6" s="104" t="s">
        <v>92</v>
      </c>
      <c r="AC6" s="104" t="s">
        <v>93</v>
      </c>
      <c r="AD6" s="55"/>
      <c r="AE6" s="52" t="s">
        <v>2</v>
      </c>
      <c r="AF6" s="104" t="s">
        <v>3</v>
      </c>
      <c r="AG6" s="104" t="s">
        <v>6</v>
      </c>
      <c r="AH6" s="104" t="s">
        <v>22</v>
      </c>
      <c r="AI6" s="104" t="s">
        <v>92</v>
      </c>
      <c r="AJ6" s="104" t="s">
        <v>246</v>
      </c>
    </row>
    <row r="7" spans="2:37" ht="67.5" customHeight="1">
      <c r="B7" s="170" t="s">
        <v>252</v>
      </c>
      <c r="C7" s="173">
        <v>149</v>
      </c>
      <c r="D7" s="198" t="s">
        <v>454</v>
      </c>
      <c r="E7" s="228">
        <v>2022</v>
      </c>
      <c r="F7" s="204">
        <f>90.2*G7/100</f>
        <v>25891868.508000001</v>
      </c>
      <c r="G7" s="204">
        <v>28704954</v>
      </c>
      <c r="H7" s="187">
        <v>0.90200000000000002</v>
      </c>
      <c r="I7" s="51"/>
      <c r="J7" s="141">
        <v>150</v>
      </c>
      <c r="K7" s="56" t="s">
        <v>456</v>
      </c>
      <c r="L7" s="72">
        <v>2022</v>
      </c>
      <c r="M7" s="57">
        <f>66.7*N7/100</f>
        <v>19146204.318000004</v>
      </c>
      <c r="N7" s="57">
        <v>28704954</v>
      </c>
      <c r="O7" s="58">
        <v>0.66700000000000004</v>
      </c>
      <c r="P7" s="53"/>
      <c r="Q7" s="143">
        <v>164</v>
      </c>
      <c r="R7" s="59" t="s">
        <v>384</v>
      </c>
      <c r="S7" s="60">
        <v>2022</v>
      </c>
      <c r="T7" s="61">
        <f>75.9*U7/100</f>
        <v>21787060.086000003</v>
      </c>
      <c r="U7" s="61">
        <v>28704954</v>
      </c>
      <c r="V7" s="62">
        <v>0.75900000000000001</v>
      </c>
      <c r="W7" s="63"/>
      <c r="X7" s="149">
        <v>469</v>
      </c>
      <c r="Y7" s="230" t="s">
        <v>295</v>
      </c>
      <c r="Z7" s="189" t="s">
        <v>560</v>
      </c>
      <c r="AA7" s="185">
        <f>60*AB7/100</f>
        <v>210</v>
      </c>
      <c r="AB7" s="185">
        <v>350</v>
      </c>
      <c r="AC7" s="187">
        <v>0.6</v>
      </c>
      <c r="AD7" s="55"/>
      <c r="AE7" s="149">
        <v>470</v>
      </c>
      <c r="AF7" s="191" t="s">
        <v>247</v>
      </c>
      <c r="AG7" s="189">
        <v>2022</v>
      </c>
      <c r="AH7" s="185">
        <f>AB7-AA7</f>
        <v>140</v>
      </c>
      <c r="AI7" s="195">
        <v>350</v>
      </c>
      <c r="AJ7" s="187">
        <v>0.4</v>
      </c>
      <c r="AK7" s="207"/>
    </row>
    <row r="8" spans="2:37" ht="67.5" customHeight="1">
      <c r="B8" s="171"/>
      <c r="C8" s="174"/>
      <c r="D8" s="199"/>
      <c r="E8" s="229"/>
      <c r="F8" s="205"/>
      <c r="G8" s="205"/>
      <c r="H8" s="197"/>
      <c r="I8" s="51"/>
      <c r="J8" s="141">
        <v>153</v>
      </c>
      <c r="K8" s="64" t="s">
        <v>457</v>
      </c>
      <c r="L8" s="72">
        <v>2022</v>
      </c>
      <c r="M8" s="57">
        <f>43.4*N8/100</f>
        <v>12457950.035999998</v>
      </c>
      <c r="N8" s="57">
        <v>28704954</v>
      </c>
      <c r="O8" s="58">
        <v>0.434</v>
      </c>
      <c r="P8" s="53"/>
      <c r="Q8" s="143">
        <v>167</v>
      </c>
      <c r="R8" s="59" t="s">
        <v>294</v>
      </c>
      <c r="S8" s="60">
        <v>2021</v>
      </c>
      <c r="T8" s="61">
        <v>17638046.370000001</v>
      </c>
      <c r="U8" s="61">
        <v>22102815</v>
      </c>
      <c r="V8" s="62">
        <v>0.79800000000000004</v>
      </c>
      <c r="W8" s="63"/>
      <c r="X8" s="150"/>
      <c r="Y8" s="231"/>
      <c r="Z8" s="193"/>
      <c r="AA8" s="194"/>
      <c r="AB8" s="194"/>
      <c r="AC8" s="197"/>
      <c r="AD8" s="55"/>
      <c r="AE8" s="150"/>
      <c r="AF8" s="209"/>
      <c r="AG8" s="193"/>
      <c r="AH8" s="194"/>
      <c r="AI8" s="196"/>
      <c r="AJ8" s="197"/>
      <c r="AK8" s="208"/>
    </row>
    <row r="9" spans="2:37" ht="54" customHeight="1">
      <c r="B9" s="171"/>
      <c r="C9" s="174"/>
      <c r="D9" s="199"/>
      <c r="E9" s="229"/>
      <c r="F9" s="205"/>
      <c r="G9" s="205"/>
      <c r="H9" s="197"/>
      <c r="I9" s="51"/>
      <c r="J9" s="142">
        <v>161</v>
      </c>
      <c r="K9" s="65" t="s">
        <v>380</v>
      </c>
      <c r="L9" s="66">
        <v>2022</v>
      </c>
      <c r="M9" s="57">
        <f>23.3*N9/100</f>
        <v>6688254.2820000006</v>
      </c>
      <c r="N9" s="57">
        <v>28704954</v>
      </c>
      <c r="O9" s="58">
        <v>0.23300000000000001</v>
      </c>
      <c r="P9" s="53"/>
      <c r="Q9" s="143">
        <v>163</v>
      </c>
      <c r="R9" s="59" t="s">
        <v>91</v>
      </c>
      <c r="S9" s="60">
        <v>2022</v>
      </c>
      <c r="T9" s="61">
        <v>1331726.534</v>
      </c>
      <c r="U9" s="61">
        <v>2712274</v>
      </c>
      <c r="V9" s="67">
        <v>0.49099999999999999</v>
      </c>
      <c r="W9" s="68"/>
      <c r="X9" s="141">
        <v>481</v>
      </c>
      <c r="Y9" s="69" t="s">
        <v>103</v>
      </c>
      <c r="Z9" s="70">
        <v>2022</v>
      </c>
      <c r="AA9" s="71">
        <f>23.3*AB9/100</f>
        <v>1883535.419</v>
      </c>
      <c r="AB9" s="71">
        <v>8083843</v>
      </c>
      <c r="AC9" s="58">
        <v>0.23300000000000001</v>
      </c>
      <c r="AD9" s="55"/>
      <c r="AE9" s="141">
        <v>482</v>
      </c>
      <c r="AF9" s="69" t="s">
        <v>251</v>
      </c>
      <c r="AG9" s="70">
        <v>2022</v>
      </c>
      <c r="AH9" s="71">
        <f>76.7*AI9/100</f>
        <v>6200307.5810000002</v>
      </c>
      <c r="AI9" s="71">
        <v>8083843</v>
      </c>
      <c r="AJ9" s="58">
        <v>0.76700000000000002</v>
      </c>
    </row>
    <row r="10" spans="2:37" ht="49.5" customHeight="1">
      <c r="B10" s="171"/>
      <c r="C10" s="173">
        <v>152</v>
      </c>
      <c r="D10" s="198" t="s">
        <v>455</v>
      </c>
      <c r="E10" s="201">
        <v>2022</v>
      </c>
      <c r="F10" s="204">
        <f>66.9*G10/100</f>
        <v>19203614.226</v>
      </c>
      <c r="G10" s="204">
        <v>28704954</v>
      </c>
      <c r="H10" s="187">
        <v>0.66900000000000004</v>
      </c>
      <c r="I10" s="51"/>
      <c r="J10" s="149">
        <v>155</v>
      </c>
      <c r="K10" s="198" t="s">
        <v>239</v>
      </c>
      <c r="L10" s="201">
        <v>2022</v>
      </c>
      <c r="M10" s="204">
        <f>11.3*N10/100</f>
        <v>3243659.8020000006</v>
      </c>
      <c r="N10" s="204">
        <v>28704954</v>
      </c>
      <c r="O10" s="187">
        <v>0.113</v>
      </c>
      <c r="P10" s="53"/>
      <c r="Q10" s="143">
        <v>662</v>
      </c>
      <c r="R10" s="59" t="s">
        <v>326</v>
      </c>
      <c r="S10" s="60">
        <v>2022</v>
      </c>
      <c r="T10" s="61">
        <f>40*U10/100</f>
        <v>11481981.6</v>
      </c>
      <c r="U10" s="61">
        <v>28704954</v>
      </c>
      <c r="V10" s="62">
        <v>0.4</v>
      </c>
      <c r="W10" s="68"/>
      <c r="X10" s="149">
        <v>471</v>
      </c>
      <c r="Y10" s="191" t="s">
        <v>385</v>
      </c>
      <c r="Z10" s="189">
        <v>2022</v>
      </c>
      <c r="AA10" s="185">
        <f>60*AB10/100</f>
        <v>75000</v>
      </c>
      <c r="AB10" s="185">
        <v>125000</v>
      </c>
      <c r="AC10" s="187">
        <v>0.6</v>
      </c>
      <c r="AD10" s="55"/>
      <c r="AE10" s="149">
        <v>472</v>
      </c>
      <c r="AF10" s="191" t="s">
        <v>248</v>
      </c>
      <c r="AG10" s="189">
        <v>2022</v>
      </c>
      <c r="AH10" s="185">
        <f>AB10-AA10</f>
        <v>50000</v>
      </c>
      <c r="AI10" s="185">
        <v>125000</v>
      </c>
      <c r="AJ10" s="187">
        <v>0.4</v>
      </c>
    </row>
    <row r="11" spans="2:37" ht="49.5" customHeight="1">
      <c r="B11" s="171"/>
      <c r="C11" s="174"/>
      <c r="D11" s="199"/>
      <c r="E11" s="202"/>
      <c r="F11" s="205"/>
      <c r="G11" s="205"/>
      <c r="H11" s="197"/>
      <c r="I11" s="51"/>
      <c r="J11" s="151"/>
      <c r="K11" s="200"/>
      <c r="L11" s="203"/>
      <c r="M11" s="206"/>
      <c r="N11" s="206"/>
      <c r="O11" s="188"/>
      <c r="P11" s="53"/>
      <c r="Q11" s="143">
        <v>170</v>
      </c>
      <c r="R11" s="73" t="s">
        <v>108</v>
      </c>
      <c r="S11" s="60">
        <v>2022</v>
      </c>
      <c r="T11" s="61">
        <f>15.3*U11/100</f>
        <v>4391857.9620000003</v>
      </c>
      <c r="U11" s="61">
        <v>28704954</v>
      </c>
      <c r="V11" s="62">
        <v>0.153</v>
      </c>
      <c r="W11" s="68"/>
      <c r="X11" s="151"/>
      <c r="Y11" s="192"/>
      <c r="Z11" s="190"/>
      <c r="AA11" s="186"/>
      <c r="AB11" s="186"/>
      <c r="AC11" s="188"/>
      <c r="AD11" s="55"/>
      <c r="AE11" s="151"/>
      <c r="AF11" s="192"/>
      <c r="AG11" s="190"/>
      <c r="AH11" s="186"/>
      <c r="AI11" s="186"/>
      <c r="AJ11" s="188"/>
    </row>
    <row r="12" spans="2:37" ht="49.5" customHeight="1">
      <c r="B12" s="171"/>
      <c r="C12" s="174"/>
      <c r="D12" s="199"/>
      <c r="E12" s="202"/>
      <c r="F12" s="205"/>
      <c r="G12" s="205"/>
      <c r="H12" s="197"/>
      <c r="I12" s="51"/>
      <c r="J12" s="143">
        <v>156</v>
      </c>
      <c r="K12" s="65" t="s">
        <v>561</v>
      </c>
      <c r="L12" s="72">
        <v>2022</v>
      </c>
      <c r="M12" s="61">
        <f>7.9*N12/100</f>
        <v>2267691.3660000004</v>
      </c>
      <c r="N12" s="57">
        <v>28704954</v>
      </c>
      <c r="O12" s="67">
        <v>7.9000000000000001E-2</v>
      </c>
      <c r="P12" s="53"/>
      <c r="Q12" s="143">
        <v>663</v>
      </c>
      <c r="R12" s="73" t="s">
        <v>327</v>
      </c>
      <c r="S12" s="60">
        <v>2022</v>
      </c>
      <c r="T12" s="61">
        <f>9.7*U12/100</f>
        <v>2784380.5379999997</v>
      </c>
      <c r="U12" s="61">
        <v>28704954</v>
      </c>
      <c r="V12" s="62">
        <v>9.7000000000000003E-2</v>
      </c>
      <c r="W12" s="68"/>
      <c r="X12" s="149">
        <v>473</v>
      </c>
      <c r="Y12" s="191" t="s">
        <v>95</v>
      </c>
      <c r="Z12" s="189" t="s">
        <v>559</v>
      </c>
      <c r="AA12" s="185">
        <f>90*AB12/100</f>
        <v>68.400000000000006</v>
      </c>
      <c r="AB12" s="185">
        <v>76</v>
      </c>
      <c r="AC12" s="187">
        <v>0.9</v>
      </c>
      <c r="AD12" s="55"/>
      <c r="AE12" s="149">
        <v>474</v>
      </c>
      <c r="AF12" s="191" t="s">
        <v>249</v>
      </c>
      <c r="AG12" s="189">
        <v>2022</v>
      </c>
      <c r="AH12" s="185">
        <f>+AB12-AA12</f>
        <v>7.5999999999999943</v>
      </c>
      <c r="AI12" s="185">
        <v>76</v>
      </c>
      <c r="AJ12" s="187">
        <f>+AH12/AI12</f>
        <v>9.9999999999999922E-2</v>
      </c>
    </row>
    <row r="13" spans="2:37" ht="49.5" customHeight="1">
      <c r="B13" s="171"/>
      <c r="C13" s="174"/>
      <c r="D13" s="199"/>
      <c r="E13" s="202"/>
      <c r="F13" s="205"/>
      <c r="G13" s="205"/>
      <c r="H13" s="197"/>
      <c r="I13" s="51"/>
      <c r="J13" s="143">
        <v>157</v>
      </c>
      <c r="K13" s="65" t="s">
        <v>562</v>
      </c>
      <c r="L13" s="72">
        <v>2022</v>
      </c>
      <c r="M13" s="61">
        <f>9*N13/100</f>
        <v>2583445.86</v>
      </c>
      <c r="N13" s="57">
        <v>28704954</v>
      </c>
      <c r="O13" s="67">
        <v>0.09</v>
      </c>
      <c r="P13" s="53"/>
      <c r="Q13" s="143">
        <v>171</v>
      </c>
      <c r="R13" s="73" t="s">
        <v>110</v>
      </c>
      <c r="S13" s="60">
        <v>2022</v>
      </c>
      <c r="T13" s="61">
        <f>13.3*U13/100</f>
        <v>3817758.8820000007</v>
      </c>
      <c r="U13" s="61">
        <v>28704954</v>
      </c>
      <c r="V13" s="62">
        <v>0.13300000000000001</v>
      </c>
      <c r="W13" s="68"/>
      <c r="X13" s="151"/>
      <c r="Y13" s="192"/>
      <c r="Z13" s="190"/>
      <c r="AA13" s="186"/>
      <c r="AB13" s="186"/>
      <c r="AC13" s="188"/>
      <c r="AD13" s="55"/>
      <c r="AE13" s="151"/>
      <c r="AF13" s="192"/>
      <c r="AG13" s="190"/>
      <c r="AH13" s="186"/>
      <c r="AI13" s="186"/>
      <c r="AJ13" s="188"/>
    </row>
    <row r="14" spans="2:37" ht="49.5" customHeight="1">
      <c r="B14" s="171"/>
      <c r="C14" s="174"/>
      <c r="D14" s="199"/>
      <c r="E14" s="202"/>
      <c r="F14" s="205"/>
      <c r="G14" s="205"/>
      <c r="H14" s="197"/>
      <c r="I14" s="51"/>
      <c r="J14" s="149">
        <v>675</v>
      </c>
      <c r="K14" s="198" t="s">
        <v>420</v>
      </c>
      <c r="L14" s="201">
        <v>2022</v>
      </c>
      <c r="M14" s="204">
        <f>15.3*N14/100</f>
        <v>4391857.9620000003</v>
      </c>
      <c r="N14" s="204">
        <v>28704954</v>
      </c>
      <c r="O14" s="187">
        <v>0.153</v>
      </c>
      <c r="P14" s="53"/>
      <c r="Q14" s="143">
        <v>172</v>
      </c>
      <c r="R14" s="73" t="s">
        <v>563</v>
      </c>
      <c r="S14" s="60">
        <v>2022</v>
      </c>
      <c r="T14" s="61">
        <f>9.1*U14/100</f>
        <v>2612150.8139999998</v>
      </c>
      <c r="U14" s="61">
        <v>28704954</v>
      </c>
      <c r="V14" s="62">
        <v>9.0999999999999998E-2</v>
      </c>
      <c r="W14" s="68"/>
      <c r="X14" s="143">
        <v>475</v>
      </c>
      <c r="Y14" s="59" t="s">
        <v>96</v>
      </c>
      <c r="Z14" s="74" t="s">
        <v>559</v>
      </c>
      <c r="AA14" s="75">
        <f>90*AB14/100</f>
        <v>29612.7</v>
      </c>
      <c r="AB14" s="75">
        <v>32903</v>
      </c>
      <c r="AC14" s="67">
        <v>0.9</v>
      </c>
      <c r="AD14" s="55"/>
      <c r="AE14" s="143">
        <v>476</v>
      </c>
      <c r="AF14" s="59" t="s">
        <v>250</v>
      </c>
      <c r="AG14" s="74">
        <v>2022</v>
      </c>
      <c r="AH14" s="75">
        <f>+AB14-AA14</f>
        <v>3290.2999999999993</v>
      </c>
      <c r="AI14" s="75">
        <v>32903</v>
      </c>
      <c r="AJ14" s="67">
        <f>+AH14/AI14</f>
        <v>9.9999999999999978E-2</v>
      </c>
    </row>
    <row r="15" spans="2:37" ht="49.5" customHeight="1">
      <c r="B15" s="172"/>
      <c r="C15" s="175"/>
      <c r="D15" s="200"/>
      <c r="E15" s="203"/>
      <c r="F15" s="206"/>
      <c r="G15" s="206"/>
      <c r="H15" s="188"/>
      <c r="I15" s="51"/>
      <c r="J15" s="151"/>
      <c r="K15" s="200"/>
      <c r="L15" s="203"/>
      <c r="M15" s="206"/>
      <c r="N15" s="206"/>
      <c r="O15" s="188"/>
      <c r="P15" s="53"/>
      <c r="Q15" s="143">
        <v>664</v>
      </c>
      <c r="R15" s="59" t="s">
        <v>328</v>
      </c>
      <c r="S15" s="60">
        <v>2022</v>
      </c>
      <c r="T15" s="61">
        <f>5.5*U15/100</f>
        <v>1578772.47</v>
      </c>
      <c r="U15" s="61">
        <v>28704954</v>
      </c>
      <c r="V15" s="62">
        <v>5.5E-2</v>
      </c>
      <c r="W15" s="68"/>
      <c r="X15" s="143">
        <v>665</v>
      </c>
      <c r="Y15" s="59" t="s">
        <v>331</v>
      </c>
      <c r="Z15" s="74">
        <v>2021</v>
      </c>
      <c r="AA15" s="75">
        <v>74</v>
      </c>
      <c r="AB15" s="75" t="s">
        <v>310</v>
      </c>
      <c r="AC15" s="67">
        <v>0.74</v>
      </c>
      <c r="AD15" s="55"/>
      <c r="AE15" s="143">
        <v>666</v>
      </c>
      <c r="AF15" s="59" t="s">
        <v>332</v>
      </c>
      <c r="AG15" s="74">
        <v>2021</v>
      </c>
      <c r="AH15" s="75">
        <v>26</v>
      </c>
      <c r="AI15" s="76" t="s">
        <v>310</v>
      </c>
      <c r="AJ15" s="67">
        <v>0.26</v>
      </c>
      <c r="AK15" s="23"/>
    </row>
    <row r="16" spans="2:37" ht="54" customHeight="1">
      <c r="B16" s="171" t="s">
        <v>452</v>
      </c>
      <c r="C16" s="173">
        <v>173</v>
      </c>
      <c r="D16" s="232" t="s">
        <v>97</v>
      </c>
      <c r="E16" s="235">
        <v>2022</v>
      </c>
      <c r="F16" s="238">
        <f>82*G16/100</f>
        <v>23382979.780000001</v>
      </c>
      <c r="G16" s="241">
        <v>28515829</v>
      </c>
      <c r="H16" s="244">
        <v>0.82</v>
      </c>
      <c r="I16" s="51"/>
      <c r="J16" s="149">
        <v>667</v>
      </c>
      <c r="K16" s="253" t="s">
        <v>313</v>
      </c>
      <c r="L16" s="235">
        <v>2022</v>
      </c>
      <c r="M16" s="238">
        <f>74*N16/100</f>
        <v>21241665.960000001</v>
      </c>
      <c r="N16" s="255">
        <v>28704954</v>
      </c>
      <c r="O16" s="257">
        <v>0.74</v>
      </c>
      <c r="P16" s="53"/>
      <c r="Q16" s="143">
        <v>176</v>
      </c>
      <c r="R16" s="77" t="s">
        <v>109</v>
      </c>
      <c r="S16" s="78">
        <v>2022</v>
      </c>
      <c r="T16" s="79">
        <f>43.7*U16/100</f>
        <v>12544064.898000002</v>
      </c>
      <c r="U16" s="79">
        <v>28704954</v>
      </c>
      <c r="V16" s="80">
        <v>0.437</v>
      </c>
      <c r="W16" s="68"/>
      <c r="X16" s="141">
        <v>483</v>
      </c>
      <c r="Y16" s="81" t="s">
        <v>238</v>
      </c>
      <c r="Z16" s="82">
        <v>2022</v>
      </c>
      <c r="AA16" s="83">
        <v>143</v>
      </c>
      <c r="AB16" s="84">
        <v>144</v>
      </c>
      <c r="AC16" s="85">
        <v>0.99305555555555558</v>
      </c>
      <c r="AD16" s="53"/>
      <c r="AE16" s="141">
        <v>484</v>
      </c>
      <c r="AF16" s="81" t="s">
        <v>296</v>
      </c>
      <c r="AG16" s="82">
        <v>2022</v>
      </c>
      <c r="AH16" s="84">
        <v>1</v>
      </c>
      <c r="AI16" s="83">
        <v>144</v>
      </c>
      <c r="AJ16" s="85">
        <v>6.9444444444444441E-3</v>
      </c>
    </row>
    <row r="17" spans="1:36" ht="54" customHeight="1">
      <c r="B17" s="171"/>
      <c r="C17" s="174"/>
      <c r="D17" s="233"/>
      <c r="E17" s="236"/>
      <c r="F17" s="239"/>
      <c r="G17" s="242"/>
      <c r="H17" s="245"/>
      <c r="I17" s="51"/>
      <c r="J17" s="151"/>
      <c r="K17" s="254"/>
      <c r="L17" s="237"/>
      <c r="M17" s="240"/>
      <c r="N17" s="256"/>
      <c r="O17" s="258"/>
      <c r="P17" s="53"/>
      <c r="Q17" s="143">
        <v>177</v>
      </c>
      <c r="R17" s="77" t="s">
        <v>329</v>
      </c>
      <c r="S17" s="78">
        <v>2022</v>
      </c>
      <c r="T17" s="79">
        <f>14.5*U17/100</f>
        <v>4162218.33</v>
      </c>
      <c r="U17" s="79">
        <v>28704954</v>
      </c>
      <c r="V17" s="80">
        <v>0.14499999999999999</v>
      </c>
      <c r="W17" s="68"/>
      <c r="X17" s="141">
        <v>485</v>
      </c>
      <c r="Y17" s="86" t="s">
        <v>269</v>
      </c>
      <c r="Z17" s="82">
        <v>2022</v>
      </c>
      <c r="AA17" s="84">
        <v>124000</v>
      </c>
      <c r="AB17" s="84">
        <v>125000</v>
      </c>
      <c r="AC17" s="85">
        <v>0.99199999999999999</v>
      </c>
      <c r="AD17" s="53"/>
      <c r="AE17" s="141">
        <v>486</v>
      </c>
      <c r="AF17" s="86" t="s">
        <v>270</v>
      </c>
      <c r="AG17" s="82">
        <v>2022</v>
      </c>
      <c r="AH17" s="84">
        <v>1000</v>
      </c>
      <c r="AI17" s="84">
        <v>125000</v>
      </c>
      <c r="AJ17" s="85">
        <v>8.0000000000000002E-3</v>
      </c>
    </row>
    <row r="18" spans="1:36" ht="54.65" customHeight="1">
      <c r="B18" s="171"/>
      <c r="C18" s="174"/>
      <c r="D18" s="233"/>
      <c r="E18" s="236"/>
      <c r="F18" s="239"/>
      <c r="G18" s="242"/>
      <c r="H18" s="245"/>
      <c r="I18" s="51"/>
      <c r="J18" s="143">
        <v>181</v>
      </c>
      <c r="K18" s="77" t="s">
        <v>453</v>
      </c>
      <c r="L18" s="78">
        <v>2022</v>
      </c>
      <c r="M18" s="79">
        <f>15.2*N18/100</f>
        <v>4363153.0079999994</v>
      </c>
      <c r="N18" s="79">
        <v>28704954</v>
      </c>
      <c r="O18" s="80">
        <v>0.152</v>
      </c>
      <c r="P18" s="53"/>
      <c r="Q18" s="143">
        <v>178</v>
      </c>
      <c r="R18" s="77" t="s">
        <v>330</v>
      </c>
      <c r="S18" s="78">
        <v>2022</v>
      </c>
      <c r="T18" s="79">
        <f>13.2*U18/100</f>
        <v>3789053.9279999994</v>
      </c>
      <c r="U18" s="79">
        <v>28704954</v>
      </c>
      <c r="V18" s="80">
        <v>0.13200000000000001</v>
      </c>
      <c r="W18" s="68"/>
      <c r="X18" s="141">
        <v>644</v>
      </c>
      <c r="Y18" s="86" t="s">
        <v>538</v>
      </c>
      <c r="Z18" s="82">
        <v>2022</v>
      </c>
      <c r="AA18" s="87">
        <v>52.8</v>
      </c>
      <c r="AB18" s="88" t="s">
        <v>310</v>
      </c>
      <c r="AC18" s="85">
        <v>0.52800000000000002</v>
      </c>
      <c r="AD18" s="53"/>
      <c r="AE18" s="141">
        <v>645</v>
      </c>
      <c r="AF18" s="86" t="s">
        <v>539</v>
      </c>
      <c r="AG18" s="82">
        <v>2022</v>
      </c>
      <c r="AH18" s="87">
        <v>47.2</v>
      </c>
      <c r="AI18" s="88" t="s">
        <v>310</v>
      </c>
      <c r="AJ18" s="85">
        <v>0.47199999999999998</v>
      </c>
    </row>
    <row r="19" spans="1:36" ht="57" customHeight="1">
      <c r="B19" s="172"/>
      <c r="C19" s="175"/>
      <c r="D19" s="234"/>
      <c r="E19" s="237"/>
      <c r="F19" s="240"/>
      <c r="G19" s="243"/>
      <c r="H19" s="246"/>
      <c r="I19" s="51"/>
      <c r="J19" s="141">
        <v>180</v>
      </c>
      <c r="K19" s="81" t="s">
        <v>237</v>
      </c>
      <c r="L19" s="89">
        <v>2022</v>
      </c>
      <c r="M19" s="90">
        <f>30.8*N19/100</f>
        <v>8841125.8320000004</v>
      </c>
      <c r="N19" s="91">
        <v>28704954</v>
      </c>
      <c r="O19" s="92">
        <v>0.308</v>
      </c>
      <c r="P19" s="53"/>
      <c r="Q19" s="143">
        <v>185</v>
      </c>
      <c r="R19" s="93" t="s">
        <v>119</v>
      </c>
      <c r="S19" s="78">
        <v>2022</v>
      </c>
      <c r="T19" s="79">
        <f>6.9*U19/100</f>
        <v>1980641.8260000004</v>
      </c>
      <c r="U19" s="94">
        <v>28704954</v>
      </c>
      <c r="V19" s="80">
        <v>6.9000000000000006E-2</v>
      </c>
      <c r="W19" s="68"/>
      <c r="X19" s="141">
        <v>487</v>
      </c>
      <c r="Y19" s="86" t="s">
        <v>120</v>
      </c>
      <c r="Z19" s="82" t="s">
        <v>559</v>
      </c>
      <c r="AA19" s="84">
        <f>90*AB19/100</f>
        <v>68.400000000000006</v>
      </c>
      <c r="AB19" s="84">
        <v>76</v>
      </c>
      <c r="AC19" s="85">
        <v>0.9</v>
      </c>
      <c r="AD19" s="53"/>
      <c r="AE19" s="141">
        <v>488</v>
      </c>
      <c r="AF19" s="86" t="s">
        <v>278</v>
      </c>
      <c r="AG19" s="82">
        <v>2022</v>
      </c>
      <c r="AH19" s="84">
        <f>AB19-AA19</f>
        <v>7.5999999999999943</v>
      </c>
      <c r="AI19" s="83">
        <v>76</v>
      </c>
      <c r="AJ19" s="85">
        <v>0.1</v>
      </c>
    </row>
    <row r="20" spans="1:36" ht="36.65" customHeight="1">
      <c r="B20" s="170" t="s">
        <v>240</v>
      </c>
      <c r="C20" s="173">
        <v>191</v>
      </c>
      <c r="D20" s="176" t="s">
        <v>175</v>
      </c>
      <c r="E20" s="179">
        <v>2022</v>
      </c>
      <c r="F20" s="182">
        <f>74*G20/100</f>
        <v>21241665.960000001</v>
      </c>
      <c r="G20" s="164">
        <v>28704954</v>
      </c>
      <c r="H20" s="167">
        <v>0.74</v>
      </c>
      <c r="I20" s="51"/>
      <c r="J20" s="143">
        <v>192</v>
      </c>
      <c r="K20" s="95" t="s">
        <v>241</v>
      </c>
      <c r="L20" s="96">
        <v>2022</v>
      </c>
      <c r="M20" s="97">
        <f>15.3*N20/100</f>
        <v>4391857.9620000003</v>
      </c>
      <c r="N20" s="97">
        <v>28704954</v>
      </c>
      <c r="O20" s="98">
        <v>0.153</v>
      </c>
      <c r="P20" s="53"/>
      <c r="Q20" s="149">
        <v>648</v>
      </c>
      <c r="R20" s="152" t="s">
        <v>459</v>
      </c>
      <c r="S20" s="179">
        <v>2022</v>
      </c>
      <c r="T20" s="164">
        <f>4.5*U20/100</f>
        <v>1291722.93</v>
      </c>
      <c r="U20" s="259">
        <v>28704954</v>
      </c>
      <c r="V20" s="261">
        <v>4.4999999999999998E-2</v>
      </c>
      <c r="W20" s="99"/>
      <c r="X20" s="149">
        <v>646</v>
      </c>
      <c r="Y20" s="152" t="s">
        <v>422</v>
      </c>
      <c r="Z20" s="155">
        <v>2022</v>
      </c>
      <c r="AA20" s="247">
        <v>23.3</v>
      </c>
      <c r="AB20" s="250" t="s">
        <v>310</v>
      </c>
      <c r="AC20" s="167">
        <v>0.23300000000000001</v>
      </c>
      <c r="AD20" s="55"/>
      <c r="AE20" s="149">
        <v>647</v>
      </c>
      <c r="AF20" s="152" t="s">
        <v>423</v>
      </c>
      <c r="AG20" s="155">
        <v>2022</v>
      </c>
      <c r="AH20" s="247">
        <f>100-23.3</f>
        <v>76.7</v>
      </c>
      <c r="AI20" s="250" t="s">
        <v>310</v>
      </c>
      <c r="AJ20" s="167">
        <v>0.76700000000000002</v>
      </c>
    </row>
    <row r="21" spans="1:36" ht="35.5" customHeight="1">
      <c r="B21" s="171"/>
      <c r="C21" s="174"/>
      <c r="D21" s="177"/>
      <c r="E21" s="180"/>
      <c r="F21" s="183"/>
      <c r="G21" s="165"/>
      <c r="H21" s="168"/>
      <c r="I21" s="51"/>
      <c r="J21" s="143">
        <v>193</v>
      </c>
      <c r="K21" s="95" t="s">
        <v>242</v>
      </c>
      <c r="L21" s="96">
        <v>2022</v>
      </c>
      <c r="M21" s="97">
        <f>13.6*N21/100</f>
        <v>3903873.7439999999</v>
      </c>
      <c r="N21" s="97">
        <v>28704954</v>
      </c>
      <c r="O21" s="98">
        <v>0.13600000000000001</v>
      </c>
      <c r="P21" s="53"/>
      <c r="Q21" s="150"/>
      <c r="R21" s="153"/>
      <c r="S21" s="180"/>
      <c r="T21" s="165"/>
      <c r="U21" s="263"/>
      <c r="V21" s="264"/>
      <c r="W21" s="99"/>
      <c r="X21" s="150"/>
      <c r="Y21" s="153"/>
      <c r="Z21" s="156"/>
      <c r="AA21" s="248"/>
      <c r="AB21" s="251"/>
      <c r="AC21" s="168"/>
      <c r="AD21" s="55"/>
      <c r="AE21" s="150"/>
      <c r="AF21" s="153"/>
      <c r="AG21" s="156"/>
      <c r="AH21" s="248"/>
      <c r="AI21" s="251"/>
      <c r="AJ21" s="168"/>
    </row>
    <row r="22" spans="1:36" ht="48" customHeight="1">
      <c r="B22" s="171"/>
      <c r="C22" s="174"/>
      <c r="D22" s="177"/>
      <c r="E22" s="180"/>
      <c r="F22" s="183"/>
      <c r="G22" s="165"/>
      <c r="H22" s="168"/>
      <c r="I22" s="51"/>
      <c r="J22" s="143">
        <v>194</v>
      </c>
      <c r="K22" s="95" t="s">
        <v>243</v>
      </c>
      <c r="L22" s="96">
        <v>2022</v>
      </c>
      <c r="M22" s="97">
        <f>0.7*N22/100</f>
        <v>200934.67799999996</v>
      </c>
      <c r="N22" s="97">
        <v>28704954</v>
      </c>
      <c r="O22" s="98">
        <v>7.0000000000000001E-3</v>
      </c>
      <c r="P22" s="53"/>
      <c r="Q22" s="151"/>
      <c r="R22" s="154"/>
      <c r="S22" s="181"/>
      <c r="T22" s="166"/>
      <c r="U22" s="260"/>
      <c r="V22" s="262"/>
      <c r="W22" s="99"/>
      <c r="X22" s="150"/>
      <c r="Y22" s="153"/>
      <c r="Z22" s="156"/>
      <c r="AA22" s="248"/>
      <c r="AB22" s="251"/>
      <c r="AC22" s="168"/>
      <c r="AD22" s="55"/>
      <c r="AE22" s="150"/>
      <c r="AF22" s="153"/>
      <c r="AG22" s="156"/>
      <c r="AH22" s="248"/>
      <c r="AI22" s="251"/>
      <c r="AJ22" s="168"/>
    </row>
    <row r="23" spans="1:36" ht="48" customHeight="1">
      <c r="B23" s="171"/>
      <c r="C23" s="174"/>
      <c r="D23" s="177"/>
      <c r="E23" s="180"/>
      <c r="F23" s="183"/>
      <c r="G23" s="165"/>
      <c r="H23" s="168"/>
      <c r="I23" s="51"/>
      <c r="J23" s="143">
        <v>195</v>
      </c>
      <c r="K23" s="95" t="s">
        <v>244</v>
      </c>
      <c r="L23" s="96">
        <v>2022</v>
      </c>
      <c r="M23" s="97">
        <f>1.2*N23/100</f>
        <v>344459.44799999997</v>
      </c>
      <c r="N23" s="97">
        <v>28704954</v>
      </c>
      <c r="O23" s="98">
        <v>1.2E-2</v>
      </c>
      <c r="P23" s="53"/>
      <c r="Q23" s="149">
        <v>196</v>
      </c>
      <c r="R23" s="152" t="s">
        <v>49</v>
      </c>
      <c r="S23" s="179">
        <v>2022</v>
      </c>
      <c r="T23" s="164">
        <f>2.8*U23/100</f>
        <v>803738.71199999982</v>
      </c>
      <c r="U23" s="259">
        <v>28704954</v>
      </c>
      <c r="V23" s="261">
        <v>2.8000000000000001E-2</v>
      </c>
      <c r="W23" s="99"/>
      <c r="X23" s="150"/>
      <c r="Y23" s="153"/>
      <c r="Z23" s="156"/>
      <c r="AA23" s="248"/>
      <c r="AB23" s="251"/>
      <c r="AC23" s="168"/>
      <c r="AD23" s="55"/>
      <c r="AE23" s="150"/>
      <c r="AF23" s="153"/>
      <c r="AG23" s="156"/>
      <c r="AH23" s="248"/>
      <c r="AI23" s="251"/>
      <c r="AJ23" s="168"/>
    </row>
    <row r="24" spans="1:36" ht="52" customHeight="1">
      <c r="B24" s="172"/>
      <c r="C24" s="175"/>
      <c r="D24" s="178"/>
      <c r="E24" s="181"/>
      <c r="F24" s="184"/>
      <c r="G24" s="166"/>
      <c r="H24" s="169"/>
      <c r="I24" s="51"/>
      <c r="J24" s="143">
        <v>649</v>
      </c>
      <c r="K24" s="95" t="s">
        <v>421</v>
      </c>
      <c r="L24" s="96">
        <v>2022</v>
      </c>
      <c r="M24" s="97">
        <f>39.4*N24/100</f>
        <v>11309751.875999998</v>
      </c>
      <c r="N24" s="97">
        <v>28704954</v>
      </c>
      <c r="O24" s="98">
        <v>0.39400000000000002</v>
      </c>
      <c r="P24" s="53"/>
      <c r="Q24" s="151"/>
      <c r="R24" s="154"/>
      <c r="S24" s="181"/>
      <c r="T24" s="166"/>
      <c r="U24" s="260"/>
      <c r="V24" s="262"/>
      <c r="W24" s="99"/>
      <c r="X24" s="151"/>
      <c r="Y24" s="154"/>
      <c r="Z24" s="157"/>
      <c r="AA24" s="249"/>
      <c r="AB24" s="252"/>
      <c r="AC24" s="169"/>
      <c r="AD24" s="55"/>
      <c r="AE24" s="151"/>
      <c r="AF24" s="154"/>
      <c r="AG24" s="157"/>
      <c r="AH24" s="249"/>
      <c r="AI24" s="252"/>
      <c r="AJ24" s="169"/>
    </row>
    <row r="25" spans="1:36" s="17" customFormat="1" ht="15" customHeight="1">
      <c r="C25" s="7"/>
      <c r="D25" s="7"/>
      <c r="E25" s="7"/>
      <c r="F25" s="7"/>
      <c r="G25" s="7"/>
      <c r="H25" s="8"/>
      <c r="I25" s="7"/>
      <c r="J25" s="8"/>
      <c r="K25" s="7"/>
      <c r="L25" s="7"/>
      <c r="M25" s="7"/>
      <c r="N25" s="7"/>
      <c r="O25" s="7"/>
      <c r="P25" s="7"/>
      <c r="Q25" s="18"/>
      <c r="R25" s="7"/>
      <c r="S25" s="7"/>
      <c r="T25" s="7"/>
      <c r="U25" s="7"/>
      <c r="V25" s="7"/>
      <c r="W25" s="7"/>
      <c r="X25" s="8"/>
      <c r="AD25" s="7"/>
      <c r="AE25" s="8"/>
    </row>
    <row r="26" spans="1:36">
      <c r="X26" s="39"/>
    </row>
    <row r="27" spans="1:36">
      <c r="C27" s="158" t="s">
        <v>540</v>
      </c>
      <c r="D27" s="159"/>
      <c r="E27" s="159"/>
      <c r="F27" s="159"/>
      <c r="G27" s="159"/>
      <c r="H27" s="160"/>
    </row>
    <row r="28" spans="1:36">
      <c r="C28" s="161"/>
      <c r="D28" s="162"/>
      <c r="E28" s="163"/>
    </row>
    <row r="31" spans="1:36">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E31" s="3"/>
    </row>
    <row r="32" spans="1:36">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E32" s="3"/>
    </row>
    <row r="33" s="3" customFormat="1"/>
    <row r="34" s="3" customFormat="1"/>
    <row r="35" s="3" customFormat="1"/>
    <row r="36" s="3" customFormat="1"/>
    <row r="37" s="3" customFormat="1" ht="64" customHeight="1"/>
    <row r="38" s="3" customFormat="1" ht="61.5" customHeight="1"/>
    <row r="39" s="3" customFormat="1" ht="41" customHeight="1"/>
    <row r="40" s="3" customFormat="1" ht="44.5" customHeight="1"/>
    <row r="41" s="3" customFormat="1" ht="43" customHeight="1"/>
    <row r="42" s="3" customFormat="1" ht="43" customHeight="1"/>
    <row r="43" s="3" customFormat="1" ht="44.5" customHeight="1"/>
    <row r="44" s="3" customFormat="1" ht="41" customHeight="1"/>
    <row r="45" s="3" customFormat="1" ht="42.5" customHeight="1"/>
    <row r="46" s="3" customFormat="1" ht="39.5" customHeight="1"/>
    <row r="47" s="3" customFormat="1" ht="44.5" customHeight="1"/>
    <row r="48" s="3" customFormat="1" ht="55" customHeight="1"/>
    <row r="49" s="3" customFormat="1" ht="55" customHeight="1"/>
    <row r="50" s="3" customFormat="1"/>
    <row r="51" s="3" customFormat="1" ht="25.5" customHeight="1"/>
    <row r="52" s="3" customFormat="1" ht="36.5" customHeight="1"/>
    <row r="53" s="3" customFormat="1" ht="39" customHeight="1"/>
    <row r="54" s="3" customFormat="1" ht="38" customHeigh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sheetData>
  <mergeCells count="117">
    <mergeCell ref="AH20:AH24"/>
    <mergeCell ref="AI20:AI24"/>
    <mergeCell ref="AJ20:AJ24"/>
    <mergeCell ref="J16:J17"/>
    <mergeCell ref="K16:K17"/>
    <mergeCell ref="L16:L17"/>
    <mergeCell ref="M16:M17"/>
    <mergeCell ref="N16:N17"/>
    <mergeCell ref="O16:O17"/>
    <mergeCell ref="R23:R24"/>
    <mergeCell ref="Q23:Q24"/>
    <mergeCell ref="S23:S24"/>
    <mergeCell ref="T23:T24"/>
    <mergeCell ref="U23:U24"/>
    <mergeCell ref="V23:V24"/>
    <mergeCell ref="X20:X24"/>
    <mergeCell ref="Y20:Y24"/>
    <mergeCell ref="Z20:Z24"/>
    <mergeCell ref="T20:T22"/>
    <mergeCell ref="U20:U22"/>
    <mergeCell ref="V20:V22"/>
    <mergeCell ref="AA20:AA24"/>
    <mergeCell ref="AB20:AB24"/>
    <mergeCell ref="AC20:AC24"/>
    <mergeCell ref="C16:C19"/>
    <mergeCell ref="D16:D19"/>
    <mergeCell ref="E16:E19"/>
    <mergeCell ref="F16:F19"/>
    <mergeCell ref="G16:G19"/>
    <mergeCell ref="H16:H19"/>
    <mergeCell ref="R20:R22"/>
    <mergeCell ref="Q20:Q22"/>
    <mergeCell ref="S20:S22"/>
    <mergeCell ref="Y12:Y13"/>
    <mergeCell ref="AF10:AF11"/>
    <mergeCell ref="AG10:AG11"/>
    <mergeCell ref="AH10:AH11"/>
    <mergeCell ref="AI10:AI11"/>
    <mergeCell ref="AJ10:AJ11"/>
    <mergeCell ref="J10:J11"/>
    <mergeCell ref="K10:K11"/>
    <mergeCell ref="L10:L11"/>
    <mergeCell ref="M10:M11"/>
    <mergeCell ref="N10:N11"/>
    <mergeCell ref="O10:O11"/>
    <mergeCell ref="X10:X11"/>
    <mergeCell ref="Y10:Y11"/>
    <mergeCell ref="Z10:Z11"/>
    <mergeCell ref="G10:G15"/>
    <mergeCell ref="H10:H15"/>
    <mergeCell ref="J14:J15"/>
    <mergeCell ref="K14:K15"/>
    <mergeCell ref="L14:L15"/>
    <mergeCell ref="M14:M15"/>
    <mergeCell ref="N14:N15"/>
    <mergeCell ref="O14:O15"/>
    <mergeCell ref="X12:X13"/>
    <mergeCell ref="AK7:AK8"/>
    <mergeCell ref="AC7:AC8"/>
    <mergeCell ref="AE7:AE8"/>
    <mergeCell ref="AF7:AF8"/>
    <mergeCell ref="Z7:Z8"/>
    <mergeCell ref="AA7:AA8"/>
    <mergeCell ref="AB7:AB8"/>
    <mergeCell ref="C4:O4"/>
    <mergeCell ref="Q4:V4"/>
    <mergeCell ref="X4:AC4"/>
    <mergeCell ref="AE4:AJ4"/>
    <mergeCell ref="C5:H5"/>
    <mergeCell ref="J5:O5"/>
    <mergeCell ref="Q5:V5"/>
    <mergeCell ref="X5:AC5"/>
    <mergeCell ref="AE5:AJ5"/>
    <mergeCell ref="H7:H9"/>
    <mergeCell ref="G7:G9"/>
    <mergeCell ref="F7:F9"/>
    <mergeCell ref="E7:E9"/>
    <mergeCell ref="D7:D9"/>
    <mergeCell ref="C7:C9"/>
    <mergeCell ref="X7:X8"/>
    <mergeCell ref="Y7:Y8"/>
    <mergeCell ref="B16:B19"/>
    <mergeCell ref="B7:B15"/>
    <mergeCell ref="AI12:AI13"/>
    <mergeCell ref="AJ12:AJ13"/>
    <mergeCell ref="AG12:AG13"/>
    <mergeCell ref="AH12:AH13"/>
    <mergeCell ref="Z12:Z13"/>
    <mergeCell ref="AA12:AA13"/>
    <mergeCell ref="AB12:AB13"/>
    <mergeCell ref="AC12:AC13"/>
    <mergeCell ref="AE12:AE13"/>
    <mergeCell ref="AF12:AF13"/>
    <mergeCell ref="AG7:AG8"/>
    <mergeCell ref="AH7:AH8"/>
    <mergeCell ref="AI7:AI8"/>
    <mergeCell ref="AJ7:AJ8"/>
    <mergeCell ref="C10:C15"/>
    <mergeCell ref="D10:D15"/>
    <mergeCell ref="E10:E15"/>
    <mergeCell ref="AA10:AA11"/>
    <mergeCell ref="AB10:AB11"/>
    <mergeCell ref="AC10:AC11"/>
    <mergeCell ref="AE10:AE11"/>
    <mergeCell ref="F10:F15"/>
    <mergeCell ref="AE20:AE24"/>
    <mergeCell ref="AF20:AF24"/>
    <mergeCell ref="AG20:AG24"/>
    <mergeCell ref="C27:H27"/>
    <mergeCell ref="C28:E28"/>
    <mergeCell ref="G20:G24"/>
    <mergeCell ref="H20:H24"/>
    <mergeCell ref="B20:B24"/>
    <mergeCell ref="C20:C24"/>
    <mergeCell ref="D20:D24"/>
    <mergeCell ref="E20:E24"/>
    <mergeCell ref="F20:F24"/>
  </mergeCells>
  <hyperlinks>
    <hyperlink ref="J7" location="'Tabla de Referencias'!B74" display="'Tabla de Referencias'!B74" xr:uid="{D23AB632-9DFD-5846-8813-BF3E1E9050C6}"/>
    <hyperlink ref="J9" location="'Tabla de Referencias'!B115" display="'Tabla de Referencias'!B115" xr:uid="{666AC3F4-5201-B94C-B818-0ACC4AC9E8C4}"/>
    <hyperlink ref="J10" location="'Tabla de Referencias'!B84" display="'Tabla de Referencias'!B84" xr:uid="{205B6C3A-82BB-7A4A-A65C-914EC0FBC5A5}"/>
    <hyperlink ref="J12" location="'Tabla de Referencias'!B146" display="'Tabla de Referencias'!B146" xr:uid="{EA4D85D5-6C27-3343-98D2-945356C1E6F2}"/>
    <hyperlink ref="J13" location="'Tabla de Referencias'!B164" display="'Tabla de Referencias'!B164" xr:uid="{900B956A-1EE2-2B4D-8AE0-2EDABA19E214}"/>
    <hyperlink ref="J14" location="'Tabla de Referencias'!B113" display="'Tabla de Referencias'!B113" xr:uid="{5BE551CE-3761-2541-90D2-3BB7643B9A33}"/>
    <hyperlink ref="J19" location="'Tabla de Referencias'!B223" display="'Tabla de Referencias'!B223" xr:uid="{62E80FC2-D460-7B42-873A-FE9D24B16A8C}"/>
    <hyperlink ref="J20" location="'Tabla de Referencias'!B237" display="'Tabla de Referencias'!B237" xr:uid="{130195B1-70F7-024C-B9A2-5E271F1F5096}"/>
    <hyperlink ref="J21" location="'Tabla de Referencias'!B250" display="'Tabla de Referencias'!B250" xr:uid="{0C00125E-EB90-9243-8CE7-D36F16BA7FB2}"/>
    <hyperlink ref="J22" location="'Tabla de Referencias'!B260" display="'Tabla de Referencias'!B260" xr:uid="{0DE52C29-B263-3B42-BB71-DFEF512CC024}"/>
    <hyperlink ref="J23" location="'Tabla de Referencias'!B270" display="'Tabla de Referencias'!B270" xr:uid="{A4766987-67DA-E34D-897B-84A9C9757473}"/>
    <hyperlink ref="Q7" location="'Tabla de Referencias'!B285" display="'Tabla de Referencias'!B285" xr:uid="{B07957EA-7F65-F146-A1D2-89037AED8C97}"/>
    <hyperlink ref="Q10" location="'Tabla de Referencias'!B317" display="'Tabla de Referencias'!B317" xr:uid="{42DC9789-A219-EA48-8B6B-ED2CFF383A70}"/>
    <hyperlink ref="Q11" location="'Tabla de Referencias'!B327" display="'Tabla de Referencias'!B327" xr:uid="{C4664C4B-CA12-A848-9D54-492C0C505515}"/>
    <hyperlink ref="Q13" location="'Tabla de Referencias'!B347" display="'Tabla de Referencias'!B347" xr:uid="{2690E7F0-FFE4-164E-99A7-3FD0AEFE7CD0}"/>
    <hyperlink ref="Q12" location="'Tabla de Referencias'!B336" display="'Tabla de Referencias'!B336" xr:uid="{138D244E-EDF6-C140-BE73-D69B988BF0BD}"/>
    <hyperlink ref="Q14" location="'Tabla de Referencias'!B357" display="'Tabla de Referencias'!B357" xr:uid="{8770EF60-0519-BA49-A1F3-8716BD9322BC}"/>
    <hyperlink ref="Q15" location="'Tabla de Referencias'!B365" display="'Tabla de Referencias'!B365" xr:uid="{ADDBAD9A-F957-D445-A0D5-E6C53D1FC62D}"/>
    <hyperlink ref="J18" location="'Tabla de Referencias'!B214" display="'Tabla de Referencias'!B214" xr:uid="{F7DADB4A-00AE-DC4B-8030-09D23ABEDBF4}"/>
    <hyperlink ref="Q16" location="'Tabla de Referencias'!B373" display="'Tabla de Referencias'!B373" xr:uid="{7C3BAFD3-C34E-B049-9547-30ECADA2BC0D}"/>
    <hyperlink ref="Q17" location="'Tabla de Referencias'!B382" display="'Tabla de Referencias'!B382" xr:uid="{19EBA2CB-1470-274C-80F3-9AD725CA2D4F}"/>
    <hyperlink ref="Q18" location="'Tabla de Referencias'!B391" display="'Tabla de Referencias'!B391" xr:uid="{4D1E6084-48FF-FD4C-9F6F-59BDAF2C9445}"/>
    <hyperlink ref="Q19" location="'Tabla de Referencias'!B400" display="'Tabla de Referencias'!B400" xr:uid="{000C4890-1B8F-3947-8CDE-924A8EA7C8AF}"/>
    <hyperlink ref="X7:X8" location="'Tabla de Referencias'!B430" display="'Tabla de Referencias'!B430" xr:uid="{7B2FAC0C-11A9-414C-B593-6E0958F5E8BD}"/>
    <hyperlink ref="X10" location="'Tabla de Referencias'!B250" display="'Tabla de Referencias'!B250" xr:uid="{D2BC1C50-470E-244A-8A48-96A84BA74C7D}"/>
    <hyperlink ref="X12:X13" location="'Tabla de Referencias'!B483" display="'Tabla de Referencias'!B483" xr:uid="{E0EDBB98-09D8-2145-B731-8A091CBE5680}"/>
    <hyperlink ref="X14" location="'Tabla de Referencias'!B501" display="'Tabla de Referencias'!B501" xr:uid="{1BFBF009-95F4-CA48-BB12-6A029B2328E2}"/>
    <hyperlink ref="X15" location="'Tabla de Referencias'!B519" display="'Tabla de Referencias'!B519" xr:uid="{D846774F-B8F6-FF42-84FF-83636C94B33D}"/>
    <hyperlink ref="X16" location="'Tabla de Referencias'!B527" display="'Tabla de Referencias'!B527" xr:uid="{2C96270E-259F-704E-AE8F-4CC8FC6BD6E5}"/>
    <hyperlink ref="X17" location="'Tabla de Referencias'!B535" display="'Tabla de Referencias'!B535" xr:uid="{7BE19B52-5E12-0C4D-A393-008893E4EDEB}"/>
    <hyperlink ref="X19" location="'Tabla de Referencias'!B554" display="'Tabla de Referencias'!B554" xr:uid="{87AA7695-DAAC-8742-B5A9-2DA0E9E219ED}"/>
    <hyperlink ref="AE7:AE8" location="'Tabla de Referencias'!B579" display="'Tabla de Referencias'!B579" xr:uid="{0D0EC41D-35D3-0F4A-A172-D5E022E9775F}"/>
    <hyperlink ref="AE10" location="'Tabla de Referencias'!B320" display="'Tabla de Referencias'!B320" xr:uid="{86EC0D3F-DC3A-7245-BC45-21A85A238542}"/>
    <hyperlink ref="AE12:AE13" location="'Tabla de Referencias'!B633" display="'Tabla de Referencias'!B633" xr:uid="{A4762BFE-7FF9-6647-8AD0-F1F096B4FFC7}"/>
    <hyperlink ref="AE14" location="'Tabla de Referencias'!B651" display="'Tabla de Referencias'!B651" xr:uid="{502D2BAD-C6F3-BB4A-B91C-52B8DDCF4BD3}"/>
    <hyperlink ref="AE15" location="'Tabla de Referencias'!B669" display="'Tabla de Referencias'!B669" xr:uid="{67F74C84-4F14-E34E-AB99-E4F030A756E0}"/>
    <hyperlink ref="AE16" location="'Tabla de Referencias'!B677" display="'Tabla de Referencias'!B677" xr:uid="{01FD8C6C-88F3-4C4D-9C04-FE6110A9580A}"/>
    <hyperlink ref="AE17" location="'Tabla de Referencias'!B683" display="'Tabla de Referencias'!B683" xr:uid="{5F479ECC-687B-994B-94D1-CC432064CC54}"/>
    <hyperlink ref="AE19" location="'Tabla de Referencias'!B701" display="'Tabla de Referencias'!B701" xr:uid="{F5132605-92B9-FB4B-8674-117109149F80}"/>
    <hyperlink ref="J8" location="'Tabla de Referencias'!B93" display="'Tabla de Referencias'!B93" xr:uid="{D8363809-868D-7042-B80B-B57DAA55B5B3}"/>
    <hyperlink ref="Q9" location="'Tabla de Referencias'!B308" display="'Tabla de Referencias'!B308" xr:uid="{AF8E5BEB-F9C8-B648-9C63-D5A62DFB9E96}"/>
    <hyperlink ref="Q23" location="'Tabla de Referencias'!B234" display="'Tabla de Referencias'!B234" xr:uid="{033CF0AC-C57A-5548-BB3B-CD69EEAB783C}"/>
    <hyperlink ref="AE18" location="'Tabla de Referencias'!B691" display="'Tabla de Referencias'!B691" xr:uid="{5DD95453-2C57-684E-9821-7A976B9DE816}"/>
    <hyperlink ref="C20:C24" location="'Tabla de Referencias'!B59" display="'Tabla de Referencias'!B59" xr:uid="{FC5F69B9-6C9E-2342-8068-00114C5F4C59}"/>
    <hyperlink ref="Q8" location="'Tabla de Referencias'!B298" display="'Tabla de Referencias'!B298" xr:uid="{C06BA5BB-279B-A74A-BAD7-1F5CECED5B51}"/>
    <hyperlink ref="C7:C9" location="'Tabla de Referencias'!B6" display="'Tabla de Referencias'!B6" xr:uid="{CB92B9DF-41DD-45FD-BE1A-6E9D79CC88A2}"/>
    <hyperlink ref="C10:C15" location="'Tabla de Referencias'!B29" display="'Tabla de Referencias'!B29" xr:uid="{E1B0742F-2CAF-4147-82E8-56F2946172DC}"/>
    <hyperlink ref="C16:C19" location="'Tabla de Referencias'!B45" display="'Tabla de Referencias'!B45" xr:uid="{0DCC5FD8-8CB4-4A39-B82B-A03511F623F4}"/>
    <hyperlink ref="J10:J11" location="'Tabla de Referencias'!B127" display="'Tabla de Referencias'!B127" xr:uid="{A4FFD13E-640F-48F3-897F-90B0E50DC86B}"/>
    <hyperlink ref="J14:J15" location="'Tabla de Referencias'!B183" display="'Tabla de Referencias'!B183" xr:uid="{6780ABF8-59F2-44DF-8B47-5225274EE30D}"/>
    <hyperlink ref="J16:J17" location="'Tabla de Referencias'!B203" display="'Tabla de Referencias'!B203" xr:uid="{D1032935-F9A7-4DE5-B2E7-FE2BF4855C1C}"/>
    <hyperlink ref="J24" location="'Tabla de Referencias'!B280" display="'Tabla de Referencias'!B280" xr:uid="{049AEC87-6DAC-49B8-A597-588D20A743D6}"/>
    <hyperlink ref="Q20:Q22" location="'Tabla de Referencias'!B414" display="'Tabla de Referencias'!B414" xr:uid="{A1010A98-1F27-4D2B-A48F-BA347F37F30A}"/>
    <hyperlink ref="Q23:Q24" location="'Tabla de Referencias'!B422" display="'Tabla de Referencias'!B422" xr:uid="{16A9AF24-BB74-40C1-99C2-719EB73E0658}"/>
    <hyperlink ref="X9" location="'Tabla de Referencias'!B454" display="'Tabla de Referencias'!B454" xr:uid="{9DC61553-587C-4C95-983D-4739D93789A1}"/>
    <hyperlink ref="X10:X11" location="'Tabla de Referencias'!B461" display="'Tabla de Referencias'!B461" xr:uid="{F13CAFC3-621F-4864-B02C-CA3476F51C37}"/>
    <hyperlink ref="X18" location="'Tabla de Referencias'!B543" display="'Tabla de Referencias'!B543" xr:uid="{2B2A9D69-1591-437E-B614-A7C1B8118F2E}"/>
    <hyperlink ref="X20:X24" location="'Tabla de Referencias'!B573" display="'Tabla de Referencias'!B573" xr:uid="{002E8CA4-F822-49C5-A00A-D753FB9113E3}"/>
    <hyperlink ref="AE9" location="'Tabla de Referencias'!B604" display="'Tabla de Referencias'!B604" xr:uid="{59D9CCDE-E171-4787-A3C9-2FC964A814B4}"/>
    <hyperlink ref="AE10:AE11" location="'Tabla de Referencias'!B612" display="'Tabla de Referencias'!B612" xr:uid="{AC309D5B-D18A-40AF-B99D-EDA6AB70D666}"/>
    <hyperlink ref="AE20:AE24" location="'Tabla de Referencias'!B719" display="'Tabla de Referencias'!B719" xr:uid="{A28D9D53-FEF2-4850-9DE0-55451F4F359D}"/>
  </hyperlink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7EFB2-2C88-2E4A-BEE9-028793DB8BF7}">
  <sheetPr>
    <tabColor rgb="FF970D55"/>
  </sheetPr>
  <dimension ref="A1:N907"/>
  <sheetViews>
    <sheetView zoomScale="47" zoomScaleNormal="47" workbookViewId="0">
      <selection activeCell="B1" sqref="B1"/>
    </sheetView>
  </sheetViews>
  <sheetFormatPr baseColWidth="10" defaultColWidth="11.453125" defaultRowHeight="14.5"/>
  <cols>
    <col min="1" max="1" width="2.1796875" style="16" customWidth="1"/>
    <col min="2" max="2" width="8" style="18" customWidth="1"/>
    <col min="3" max="3" width="40.453125" style="28" customWidth="1"/>
    <col min="4" max="4" width="50.453125" style="28" customWidth="1"/>
    <col min="5" max="5" width="73.1796875" style="28" customWidth="1"/>
    <col min="6" max="6" width="15.81640625" style="19" customWidth="1"/>
    <col min="7" max="7" width="31.453125" style="16" customWidth="1"/>
    <col min="8" max="8" width="38.81640625" style="16" customWidth="1"/>
    <col min="9" max="9" width="87.26953125" style="16" customWidth="1"/>
    <col min="10" max="10" width="147.54296875" style="34" customWidth="1"/>
    <col min="11" max="16384" width="11.453125" style="21"/>
  </cols>
  <sheetData>
    <row r="1" spans="1:11">
      <c r="B1" s="19"/>
      <c r="C1" s="19"/>
      <c r="D1" s="19"/>
      <c r="E1" s="19"/>
    </row>
    <row r="2" spans="1:11" ht="23">
      <c r="B2" s="20" t="s">
        <v>381</v>
      </c>
      <c r="C2" s="12"/>
      <c r="D2" s="12"/>
      <c r="E2" s="12"/>
      <c r="F2" s="14"/>
      <c r="G2" s="12"/>
      <c r="H2" s="12"/>
      <c r="I2" s="12"/>
      <c r="J2" s="35"/>
    </row>
    <row r="3" spans="1:11" ht="23">
      <c r="B3" s="109" t="s">
        <v>541</v>
      </c>
      <c r="C3" s="12"/>
      <c r="D3" s="12"/>
      <c r="E3" s="12"/>
      <c r="F3" s="14"/>
      <c r="G3" s="12"/>
      <c r="H3" s="12"/>
      <c r="I3" s="25"/>
      <c r="J3" s="35"/>
    </row>
    <row r="4" spans="1:11" ht="18">
      <c r="B4" s="21"/>
      <c r="C4" s="13"/>
      <c r="D4" s="13"/>
      <c r="E4" s="13"/>
      <c r="F4" s="15"/>
      <c r="G4" s="13"/>
      <c r="H4" s="13"/>
      <c r="I4" s="13"/>
      <c r="J4" s="36"/>
    </row>
    <row r="5" spans="1:11" s="22" customFormat="1" ht="33" customHeight="1">
      <c r="A5" s="16"/>
      <c r="B5" s="100" t="s">
        <v>2</v>
      </c>
      <c r="C5" s="110" t="s">
        <v>5</v>
      </c>
      <c r="D5" s="111" t="s">
        <v>10</v>
      </c>
      <c r="E5" s="111" t="s">
        <v>268</v>
      </c>
      <c r="F5" s="111" t="s">
        <v>6</v>
      </c>
      <c r="G5" s="111" t="s">
        <v>13</v>
      </c>
      <c r="H5" s="278" t="s">
        <v>12</v>
      </c>
      <c r="I5" s="278"/>
      <c r="J5" s="111" t="s">
        <v>11</v>
      </c>
    </row>
    <row r="6" spans="1:11" s="22" customFormat="1" ht="42" customHeight="1">
      <c r="A6" s="21"/>
      <c r="B6" s="280">
        <v>149</v>
      </c>
      <c r="C6" s="285" t="s">
        <v>454</v>
      </c>
      <c r="D6" s="282" t="s">
        <v>424</v>
      </c>
      <c r="E6" s="122" t="s">
        <v>299</v>
      </c>
      <c r="F6" s="123">
        <v>2022</v>
      </c>
      <c r="G6" s="124" t="s">
        <v>548</v>
      </c>
      <c r="H6" s="124" t="s">
        <v>299</v>
      </c>
      <c r="I6" s="124" t="s">
        <v>448</v>
      </c>
      <c r="J6" s="125" t="s">
        <v>444</v>
      </c>
      <c r="K6" s="29"/>
    </row>
    <row r="7" spans="1:11" s="22" customFormat="1" ht="42" customHeight="1">
      <c r="A7" s="21"/>
      <c r="B7" s="281"/>
      <c r="C7" s="286"/>
      <c r="D7" s="283"/>
      <c r="E7" s="126" t="s">
        <v>339</v>
      </c>
      <c r="F7" s="127">
        <v>2022</v>
      </c>
      <c r="G7" s="128" t="s">
        <v>9</v>
      </c>
      <c r="H7" s="128" t="s">
        <v>315</v>
      </c>
      <c r="I7" s="128" t="s">
        <v>450</v>
      </c>
      <c r="J7" s="129" t="s">
        <v>451</v>
      </c>
      <c r="K7" s="29"/>
    </row>
    <row r="8" spans="1:11" s="22" customFormat="1" ht="42" customHeight="1">
      <c r="A8" s="21"/>
      <c r="B8" s="281"/>
      <c r="C8" s="286"/>
      <c r="D8" s="283"/>
      <c r="E8" s="126" t="s">
        <v>465</v>
      </c>
      <c r="F8" s="127">
        <v>2022</v>
      </c>
      <c r="G8" s="128" t="s">
        <v>9</v>
      </c>
      <c r="H8" s="128" t="s">
        <v>308</v>
      </c>
      <c r="I8" s="128" t="s">
        <v>464</v>
      </c>
      <c r="J8" s="129" t="s">
        <v>463</v>
      </c>
      <c r="K8" s="29"/>
    </row>
    <row r="9" spans="1:11" s="22" customFormat="1" ht="42" customHeight="1">
      <c r="A9" s="21"/>
      <c r="B9" s="281"/>
      <c r="C9" s="286"/>
      <c r="D9" s="283"/>
      <c r="E9" s="126" t="s">
        <v>533</v>
      </c>
      <c r="F9" s="127">
        <v>2022</v>
      </c>
      <c r="G9" s="128" t="s">
        <v>9</v>
      </c>
      <c r="H9" s="128" t="s">
        <v>534</v>
      </c>
      <c r="I9" s="128" t="s">
        <v>532</v>
      </c>
      <c r="J9" s="129" t="s">
        <v>535</v>
      </c>
      <c r="K9" s="29"/>
    </row>
    <row r="10" spans="1:11" s="22" customFormat="1" ht="42" customHeight="1">
      <c r="A10" s="21"/>
      <c r="B10" s="281"/>
      <c r="C10" s="286"/>
      <c r="D10" s="283"/>
      <c r="E10" s="126" t="s">
        <v>470</v>
      </c>
      <c r="F10" s="127">
        <v>2022</v>
      </c>
      <c r="G10" s="128" t="s">
        <v>9</v>
      </c>
      <c r="H10" s="128" t="s">
        <v>375</v>
      </c>
      <c r="I10" s="128" t="s">
        <v>469</v>
      </c>
      <c r="J10" s="129" t="s">
        <v>468</v>
      </c>
      <c r="K10" s="29"/>
    </row>
    <row r="11" spans="1:11" s="22" customFormat="1" ht="42" customHeight="1">
      <c r="A11" s="21"/>
      <c r="B11" s="281"/>
      <c r="C11" s="286"/>
      <c r="D11" s="283"/>
      <c r="E11" s="126" t="s">
        <v>31</v>
      </c>
      <c r="F11" s="127">
        <v>2022</v>
      </c>
      <c r="G11" s="128" t="s">
        <v>9</v>
      </c>
      <c r="H11" s="128" t="s">
        <v>462</v>
      </c>
      <c r="I11" s="128" t="s">
        <v>460</v>
      </c>
      <c r="J11" s="129" t="s">
        <v>461</v>
      </c>
      <c r="K11" s="29"/>
    </row>
    <row r="12" spans="1:11" s="22" customFormat="1" ht="42" customHeight="1">
      <c r="A12" s="21"/>
      <c r="B12" s="281"/>
      <c r="C12" s="286"/>
      <c r="D12" s="283"/>
      <c r="E12" s="126" t="s">
        <v>467</v>
      </c>
      <c r="F12" s="127">
        <v>2022</v>
      </c>
      <c r="G12" s="128" t="s">
        <v>9</v>
      </c>
      <c r="H12" s="128" t="s">
        <v>219</v>
      </c>
      <c r="I12" s="128" t="s">
        <v>466</v>
      </c>
      <c r="J12" s="129" t="s">
        <v>471</v>
      </c>
      <c r="K12" s="29"/>
    </row>
    <row r="13" spans="1:11" s="22" customFormat="1" ht="42" customHeight="1">
      <c r="A13" s="21"/>
      <c r="B13" s="281"/>
      <c r="C13" s="286"/>
      <c r="D13" s="283"/>
      <c r="E13" s="128" t="s">
        <v>564</v>
      </c>
      <c r="F13" s="127">
        <v>2021</v>
      </c>
      <c r="G13" s="128" t="s">
        <v>9</v>
      </c>
      <c r="H13" s="128" t="s">
        <v>564</v>
      </c>
      <c r="I13" s="128" t="s">
        <v>449</v>
      </c>
      <c r="J13" s="129" t="s">
        <v>565</v>
      </c>
      <c r="K13" s="29"/>
    </row>
    <row r="14" spans="1:11" s="22" customFormat="1" ht="42" customHeight="1">
      <c r="A14" s="21"/>
      <c r="B14" s="281"/>
      <c r="C14" s="286"/>
      <c r="D14" s="283"/>
      <c r="E14" s="126" t="s">
        <v>447</v>
      </c>
      <c r="F14" s="127">
        <v>2021</v>
      </c>
      <c r="G14" s="128" t="s">
        <v>549</v>
      </c>
      <c r="H14" s="128" t="s">
        <v>299</v>
      </c>
      <c r="I14" s="128" t="s">
        <v>446</v>
      </c>
      <c r="J14" s="129" t="s">
        <v>445</v>
      </c>
      <c r="K14" s="29"/>
    </row>
    <row r="15" spans="1:11" s="22" customFormat="1" ht="42" customHeight="1">
      <c r="A15" s="21"/>
      <c r="B15" s="281"/>
      <c r="C15" s="286"/>
      <c r="D15" s="283"/>
      <c r="E15" s="122" t="s">
        <v>339</v>
      </c>
      <c r="F15" s="123">
        <v>2021</v>
      </c>
      <c r="G15" s="124" t="s">
        <v>9</v>
      </c>
      <c r="H15" s="124" t="s">
        <v>315</v>
      </c>
      <c r="I15" s="124" t="s">
        <v>316</v>
      </c>
      <c r="J15" s="125" t="s">
        <v>317</v>
      </c>
      <c r="K15" s="29"/>
    </row>
    <row r="16" spans="1:11" s="22" customFormat="1" ht="42" customHeight="1">
      <c r="A16" s="21"/>
      <c r="B16" s="265"/>
      <c r="C16" s="271"/>
      <c r="D16" s="284"/>
      <c r="E16" s="130" t="s">
        <v>339</v>
      </c>
      <c r="F16" s="131">
        <v>2021</v>
      </c>
      <c r="G16" s="132" t="s">
        <v>9</v>
      </c>
      <c r="H16" s="132" t="s">
        <v>315</v>
      </c>
      <c r="I16" s="132" t="s">
        <v>318</v>
      </c>
      <c r="J16" s="133" t="s">
        <v>319</v>
      </c>
      <c r="K16" s="29"/>
    </row>
    <row r="17" spans="1:14" s="22" customFormat="1" ht="42" customHeight="1">
      <c r="A17" s="21"/>
      <c r="B17" s="265"/>
      <c r="C17" s="271"/>
      <c r="D17" s="284"/>
      <c r="E17" s="122" t="s">
        <v>339</v>
      </c>
      <c r="F17" s="123">
        <v>2021</v>
      </c>
      <c r="G17" s="124" t="s">
        <v>9</v>
      </c>
      <c r="H17" s="124" t="s">
        <v>315</v>
      </c>
      <c r="I17" s="124" t="s">
        <v>320</v>
      </c>
      <c r="J17" s="125" t="s">
        <v>321</v>
      </c>
      <c r="K17" s="29"/>
      <c r="L17" s="29"/>
      <c r="M17" s="29"/>
      <c r="N17" s="29"/>
    </row>
    <row r="18" spans="1:14" s="22" customFormat="1" ht="42" customHeight="1">
      <c r="A18" s="21"/>
      <c r="B18" s="265"/>
      <c r="C18" s="271"/>
      <c r="D18" s="284"/>
      <c r="E18" s="122" t="s">
        <v>299</v>
      </c>
      <c r="F18" s="123">
        <v>2021</v>
      </c>
      <c r="G18" s="124" t="s">
        <v>549</v>
      </c>
      <c r="H18" s="124" t="s">
        <v>299</v>
      </c>
      <c r="I18" s="124" t="s">
        <v>383</v>
      </c>
      <c r="J18" s="125" t="s">
        <v>444</v>
      </c>
      <c r="K18" s="29"/>
      <c r="L18" s="29"/>
      <c r="M18" s="29"/>
      <c r="N18" s="29"/>
    </row>
    <row r="19" spans="1:14" s="22" customFormat="1" ht="42" customHeight="1">
      <c r="A19" s="21"/>
      <c r="B19" s="265"/>
      <c r="C19" s="271"/>
      <c r="D19" s="284"/>
      <c r="E19" s="122" t="s">
        <v>349</v>
      </c>
      <c r="F19" s="123">
        <v>2021</v>
      </c>
      <c r="G19" s="124" t="s">
        <v>9</v>
      </c>
      <c r="H19" s="124" t="s">
        <v>349</v>
      </c>
      <c r="I19" s="124" t="s">
        <v>347</v>
      </c>
      <c r="J19" s="125" t="s">
        <v>348</v>
      </c>
      <c r="K19" s="29"/>
      <c r="L19" s="29"/>
      <c r="M19" s="29"/>
      <c r="N19" s="29"/>
    </row>
    <row r="20" spans="1:14" s="22" customFormat="1" ht="42" customHeight="1">
      <c r="A20" s="21"/>
      <c r="B20" s="265"/>
      <c r="C20" s="271"/>
      <c r="D20" s="284"/>
      <c r="E20" s="122" t="s">
        <v>24</v>
      </c>
      <c r="F20" s="123">
        <v>2021</v>
      </c>
      <c r="G20" s="124" t="s">
        <v>9</v>
      </c>
      <c r="H20" s="124" t="s">
        <v>24</v>
      </c>
      <c r="I20" s="124" t="s">
        <v>314</v>
      </c>
      <c r="J20" s="125" t="s">
        <v>305</v>
      </c>
      <c r="K20" s="29"/>
      <c r="L20" s="29"/>
      <c r="M20" s="29"/>
      <c r="N20" s="29"/>
    </row>
    <row r="21" spans="1:14" s="22" customFormat="1" ht="42" customHeight="1">
      <c r="A21" s="21"/>
      <c r="B21" s="265"/>
      <c r="C21" s="271"/>
      <c r="D21" s="284"/>
      <c r="E21" s="122" t="s">
        <v>261</v>
      </c>
      <c r="F21" s="123">
        <v>2021</v>
      </c>
      <c r="G21" s="124" t="s">
        <v>9</v>
      </c>
      <c r="H21" s="124" t="s">
        <v>261</v>
      </c>
      <c r="I21" s="124" t="s">
        <v>344</v>
      </c>
      <c r="J21" s="125" t="s">
        <v>343</v>
      </c>
      <c r="K21" s="29"/>
      <c r="L21" s="29"/>
      <c r="M21" s="29"/>
      <c r="N21" s="29"/>
    </row>
    <row r="22" spans="1:14" s="22" customFormat="1" ht="42" customHeight="1">
      <c r="A22" s="21"/>
      <c r="B22" s="265"/>
      <c r="C22" s="271"/>
      <c r="D22" s="284"/>
      <c r="E22" s="122" t="s">
        <v>299</v>
      </c>
      <c r="F22" s="123">
        <v>2021</v>
      </c>
      <c r="G22" s="124" t="s">
        <v>9</v>
      </c>
      <c r="H22" s="124" t="s">
        <v>299</v>
      </c>
      <c r="I22" s="124" t="s">
        <v>362</v>
      </c>
      <c r="J22" s="125" t="s">
        <v>363</v>
      </c>
      <c r="K22" s="29"/>
      <c r="L22" s="29"/>
      <c r="M22" s="29"/>
      <c r="N22" s="29"/>
    </row>
    <row r="23" spans="1:14" s="22" customFormat="1" ht="42" customHeight="1">
      <c r="A23" s="21"/>
      <c r="B23" s="265"/>
      <c r="C23" s="271"/>
      <c r="D23" s="284"/>
      <c r="E23" s="122" t="s">
        <v>339</v>
      </c>
      <c r="F23" s="123">
        <v>2020</v>
      </c>
      <c r="G23" s="124" t="s">
        <v>9</v>
      </c>
      <c r="H23" s="124" t="s">
        <v>100</v>
      </c>
      <c r="I23" s="124" t="s">
        <v>98</v>
      </c>
      <c r="J23" s="125" t="s">
        <v>99</v>
      </c>
      <c r="K23" s="29"/>
      <c r="L23" s="29"/>
      <c r="M23" s="29"/>
      <c r="N23" s="29"/>
    </row>
    <row r="24" spans="1:14" s="22" customFormat="1" ht="42" customHeight="1">
      <c r="A24" s="21"/>
      <c r="B24" s="265"/>
      <c r="C24" s="271"/>
      <c r="D24" s="284"/>
      <c r="E24" s="122" t="s">
        <v>32</v>
      </c>
      <c r="F24" s="123">
        <v>2020</v>
      </c>
      <c r="G24" s="124" t="s">
        <v>9</v>
      </c>
      <c r="H24" s="124" t="s">
        <v>32</v>
      </c>
      <c r="I24" s="124" t="s">
        <v>275</v>
      </c>
      <c r="J24" s="125" t="s">
        <v>276</v>
      </c>
      <c r="K24" s="29"/>
      <c r="L24" s="29"/>
      <c r="M24" s="29"/>
      <c r="N24" s="29"/>
    </row>
    <row r="25" spans="1:14" s="22" customFormat="1" ht="42" customHeight="1">
      <c r="A25" s="21"/>
      <c r="B25" s="265"/>
      <c r="C25" s="271"/>
      <c r="D25" s="284"/>
      <c r="E25" s="122" t="s">
        <v>297</v>
      </c>
      <c r="F25" s="123">
        <v>2019</v>
      </c>
      <c r="G25" s="124" t="s">
        <v>9</v>
      </c>
      <c r="H25" s="124" t="s">
        <v>267</v>
      </c>
      <c r="I25" s="124" t="s">
        <v>114</v>
      </c>
      <c r="J25" s="125" t="s">
        <v>113</v>
      </c>
      <c r="K25" s="29"/>
      <c r="L25" s="29"/>
      <c r="M25" s="29"/>
      <c r="N25" s="29"/>
    </row>
    <row r="26" spans="1:14" s="22" customFormat="1" ht="42" customHeight="1">
      <c r="A26" s="21"/>
      <c r="B26" s="265"/>
      <c r="C26" s="271"/>
      <c r="D26" s="284"/>
      <c r="E26" s="122" t="s">
        <v>339</v>
      </c>
      <c r="F26" s="123">
        <v>2019</v>
      </c>
      <c r="G26" s="124" t="s">
        <v>9</v>
      </c>
      <c r="H26" s="124" t="s">
        <v>315</v>
      </c>
      <c r="I26" s="124" t="s">
        <v>15</v>
      </c>
      <c r="J26" s="125" t="s">
        <v>14</v>
      </c>
      <c r="K26" s="29"/>
      <c r="L26" s="29"/>
      <c r="M26" s="29"/>
      <c r="N26" s="29"/>
    </row>
    <row r="27" spans="1:14" s="22" customFormat="1" ht="42" customHeight="1">
      <c r="A27" s="21"/>
      <c r="B27" s="265"/>
      <c r="C27" s="271"/>
      <c r="D27" s="284"/>
      <c r="E27" s="122" t="s">
        <v>297</v>
      </c>
      <c r="F27" s="123">
        <v>2019</v>
      </c>
      <c r="G27" s="124" t="s">
        <v>9</v>
      </c>
      <c r="H27" s="124" t="s">
        <v>298</v>
      </c>
      <c r="I27" s="124" t="s">
        <v>17</v>
      </c>
      <c r="J27" s="125" t="s">
        <v>16</v>
      </c>
      <c r="K27" s="29"/>
      <c r="L27" s="29"/>
      <c r="M27" s="29"/>
      <c r="N27" s="29"/>
    </row>
    <row r="28" spans="1:14" s="22" customFormat="1" ht="42" customHeight="1">
      <c r="A28" s="21"/>
      <c r="B28" s="265"/>
      <c r="C28" s="271"/>
      <c r="D28" s="284"/>
      <c r="E28" s="122" t="s">
        <v>134</v>
      </c>
      <c r="F28" s="123">
        <v>2019</v>
      </c>
      <c r="G28" s="124" t="s">
        <v>9</v>
      </c>
      <c r="H28" s="124" t="s">
        <v>135</v>
      </c>
      <c r="I28" s="124" t="s">
        <v>136</v>
      </c>
      <c r="J28" s="125" t="s">
        <v>137</v>
      </c>
      <c r="K28" s="29"/>
      <c r="L28" s="29"/>
      <c r="M28" s="29"/>
      <c r="N28" s="29"/>
    </row>
    <row r="29" spans="1:14" ht="42" customHeight="1">
      <c r="A29" s="21" t="s">
        <v>342</v>
      </c>
      <c r="B29" s="265">
        <v>152</v>
      </c>
      <c r="C29" s="271" t="s">
        <v>455</v>
      </c>
      <c r="D29" s="267" t="s">
        <v>425</v>
      </c>
      <c r="E29" s="122" t="s">
        <v>299</v>
      </c>
      <c r="F29" s="123">
        <v>2022</v>
      </c>
      <c r="G29" s="124" t="s">
        <v>548</v>
      </c>
      <c r="H29" s="124" t="s">
        <v>299</v>
      </c>
      <c r="I29" s="124" t="s">
        <v>448</v>
      </c>
      <c r="J29" s="125" t="s">
        <v>444</v>
      </c>
      <c r="K29" s="29"/>
      <c r="L29" s="29"/>
      <c r="M29" s="29"/>
      <c r="N29" s="29"/>
    </row>
    <row r="30" spans="1:14" ht="42" customHeight="1">
      <c r="A30" s="21"/>
      <c r="B30" s="265"/>
      <c r="C30" s="271"/>
      <c r="D30" s="267"/>
      <c r="E30" s="126" t="s">
        <v>339</v>
      </c>
      <c r="F30" s="127">
        <v>2022</v>
      </c>
      <c r="G30" s="128" t="s">
        <v>9</v>
      </c>
      <c r="H30" s="128" t="s">
        <v>315</v>
      </c>
      <c r="I30" s="128" t="s">
        <v>450</v>
      </c>
      <c r="J30" s="129" t="s">
        <v>451</v>
      </c>
      <c r="K30" s="29"/>
      <c r="L30" s="29"/>
      <c r="M30" s="29"/>
      <c r="N30" s="29"/>
    </row>
    <row r="31" spans="1:14" ht="42" customHeight="1">
      <c r="A31" s="21"/>
      <c r="B31" s="265"/>
      <c r="C31" s="271"/>
      <c r="D31" s="267"/>
      <c r="E31" s="126" t="s">
        <v>465</v>
      </c>
      <c r="F31" s="127">
        <v>2022</v>
      </c>
      <c r="G31" s="128" t="s">
        <v>9</v>
      </c>
      <c r="H31" s="128" t="s">
        <v>308</v>
      </c>
      <c r="I31" s="128" t="s">
        <v>464</v>
      </c>
      <c r="J31" s="129" t="s">
        <v>463</v>
      </c>
      <c r="K31" s="29"/>
      <c r="L31" s="29"/>
      <c r="M31" s="29"/>
      <c r="N31" s="29"/>
    </row>
    <row r="32" spans="1:14" ht="42" customHeight="1">
      <c r="A32" s="21"/>
      <c r="B32" s="265"/>
      <c r="C32" s="271"/>
      <c r="D32" s="267"/>
      <c r="E32" s="126" t="s">
        <v>470</v>
      </c>
      <c r="F32" s="127">
        <v>2022</v>
      </c>
      <c r="G32" s="128" t="s">
        <v>9</v>
      </c>
      <c r="H32" s="128" t="s">
        <v>375</v>
      </c>
      <c r="I32" s="128" t="s">
        <v>469</v>
      </c>
      <c r="J32" s="129" t="s">
        <v>468</v>
      </c>
      <c r="K32" s="29"/>
      <c r="L32" s="29"/>
      <c r="M32" s="29"/>
      <c r="N32" s="29"/>
    </row>
    <row r="33" spans="1:14" ht="42" customHeight="1">
      <c r="A33" s="21"/>
      <c r="B33" s="265"/>
      <c r="C33" s="271"/>
      <c r="D33" s="267"/>
      <c r="E33" s="126" t="s">
        <v>31</v>
      </c>
      <c r="F33" s="127">
        <v>2022</v>
      </c>
      <c r="G33" s="128" t="s">
        <v>9</v>
      </c>
      <c r="H33" s="128" t="s">
        <v>462</v>
      </c>
      <c r="I33" s="128" t="s">
        <v>460</v>
      </c>
      <c r="J33" s="129" t="s">
        <v>461</v>
      </c>
      <c r="K33" s="29"/>
      <c r="L33" s="29"/>
      <c r="M33" s="29"/>
      <c r="N33" s="29"/>
    </row>
    <row r="34" spans="1:14" ht="42" customHeight="1">
      <c r="A34" s="21"/>
      <c r="B34" s="265"/>
      <c r="C34" s="271"/>
      <c r="D34" s="267"/>
      <c r="E34" s="126" t="s">
        <v>467</v>
      </c>
      <c r="F34" s="127">
        <v>2022</v>
      </c>
      <c r="G34" s="128" t="s">
        <v>9</v>
      </c>
      <c r="H34" s="128" t="s">
        <v>219</v>
      </c>
      <c r="I34" s="128" t="s">
        <v>466</v>
      </c>
      <c r="J34" s="129" t="s">
        <v>471</v>
      </c>
      <c r="K34" s="29"/>
      <c r="L34" s="29"/>
      <c r="M34" s="29"/>
      <c r="N34" s="29"/>
    </row>
    <row r="35" spans="1:14" ht="42" customHeight="1">
      <c r="A35" s="21"/>
      <c r="B35" s="265"/>
      <c r="C35" s="271"/>
      <c r="D35" s="267"/>
      <c r="E35" s="128" t="s">
        <v>564</v>
      </c>
      <c r="F35" s="127">
        <v>2021</v>
      </c>
      <c r="G35" s="128" t="s">
        <v>9</v>
      </c>
      <c r="H35" s="128" t="s">
        <v>564</v>
      </c>
      <c r="I35" s="128" t="s">
        <v>449</v>
      </c>
      <c r="J35" s="129" t="s">
        <v>565</v>
      </c>
      <c r="K35" s="29"/>
      <c r="L35" s="29"/>
      <c r="M35" s="29"/>
      <c r="N35" s="29"/>
    </row>
    <row r="36" spans="1:14" ht="42" customHeight="1">
      <c r="A36" s="21"/>
      <c r="B36" s="265"/>
      <c r="C36" s="271"/>
      <c r="D36" s="267"/>
      <c r="E36" s="126" t="s">
        <v>447</v>
      </c>
      <c r="F36" s="127">
        <v>2021</v>
      </c>
      <c r="G36" s="128" t="s">
        <v>9</v>
      </c>
      <c r="H36" s="128" t="s">
        <v>299</v>
      </c>
      <c r="I36" s="128" t="s">
        <v>446</v>
      </c>
      <c r="J36" s="129" t="s">
        <v>445</v>
      </c>
      <c r="K36" s="29"/>
      <c r="L36" s="29"/>
      <c r="M36" s="29"/>
      <c r="N36" s="29"/>
    </row>
    <row r="37" spans="1:14" ht="42" customHeight="1">
      <c r="A37" s="21"/>
      <c r="B37" s="265"/>
      <c r="C37" s="271"/>
      <c r="D37" s="267"/>
      <c r="E37" s="122" t="s">
        <v>299</v>
      </c>
      <c r="F37" s="123">
        <v>2021</v>
      </c>
      <c r="G37" s="124" t="s">
        <v>549</v>
      </c>
      <c r="H37" s="124" t="s">
        <v>299</v>
      </c>
      <c r="I37" s="124" t="s">
        <v>383</v>
      </c>
      <c r="J37" s="125" t="s">
        <v>444</v>
      </c>
      <c r="K37" s="29"/>
      <c r="L37" s="29"/>
      <c r="M37" s="29"/>
      <c r="N37" s="29"/>
    </row>
    <row r="38" spans="1:14" ht="42" customHeight="1">
      <c r="A38" s="21"/>
      <c r="B38" s="265"/>
      <c r="C38" s="271"/>
      <c r="D38" s="267"/>
      <c r="E38" s="122" t="s">
        <v>339</v>
      </c>
      <c r="F38" s="123">
        <v>2021</v>
      </c>
      <c r="G38" s="124" t="s">
        <v>9</v>
      </c>
      <c r="H38" s="124" t="s">
        <v>315</v>
      </c>
      <c r="I38" s="124" t="s">
        <v>340</v>
      </c>
      <c r="J38" s="125" t="s">
        <v>341</v>
      </c>
      <c r="K38" s="29"/>
      <c r="L38" s="29"/>
      <c r="M38" s="29"/>
      <c r="N38" s="29"/>
    </row>
    <row r="39" spans="1:14" ht="42" customHeight="1">
      <c r="A39" s="21"/>
      <c r="B39" s="265"/>
      <c r="C39" s="271"/>
      <c r="D39" s="267"/>
      <c r="E39" s="122" t="s">
        <v>261</v>
      </c>
      <c r="F39" s="123">
        <v>2021</v>
      </c>
      <c r="G39" s="124" t="s">
        <v>9</v>
      </c>
      <c r="H39" s="124" t="s">
        <v>261</v>
      </c>
      <c r="I39" s="124" t="s">
        <v>344</v>
      </c>
      <c r="J39" s="125" t="s">
        <v>343</v>
      </c>
      <c r="K39" s="29"/>
      <c r="L39" s="29"/>
      <c r="M39" s="29"/>
      <c r="N39" s="29"/>
    </row>
    <row r="40" spans="1:14" ht="42" customHeight="1">
      <c r="A40" s="21"/>
      <c r="B40" s="265"/>
      <c r="C40" s="271"/>
      <c r="D40" s="267"/>
      <c r="E40" s="122" t="s">
        <v>299</v>
      </c>
      <c r="F40" s="123">
        <v>2021</v>
      </c>
      <c r="G40" s="124" t="s">
        <v>9</v>
      </c>
      <c r="H40" s="124" t="s">
        <v>299</v>
      </c>
      <c r="I40" s="124" t="s">
        <v>362</v>
      </c>
      <c r="J40" s="125" t="s">
        <v>363</v>
      </c>
      <c r="K40" s="29"/>
      <c r="L40" s="29"/>
      <c r="M40" s="29"/>
      <c r="N40" s="29"/>
    </row>
    <row r="41" spans="1:14" ht="42" customHeight="1">
      <c r="A41" s="21"/>
      <c r="B41" s="265"/>
      <c r="C41" s="271"/>
      <c r="D41" s="267"/>
      <c r="E41" s="122" t="s">
        <v>181</v>
      </c>
      <c r="F41" s="123">
        <v>2020</v>
      </c>
      <c r="G41" s="124" t="s">
        <v>9</v>
      </c>
      <c r="H41" s="124" t="s">
        <v>145</v>
      </c>
      <c r="I41" s="124" t="s">
        <v>183</v>
      </c>
      <c r="J41" s="125" t="s">
        <v>182</v>
      </c>
      <c r="K41" s="29"/>
      <c r="L41" s="29"/>
      <c r="M41" s="29"/>
      <c r="N41" s="29"/>
    </row>
    <row r="42" spans="1:14" ht="42" customHeight="1">
      <c r="A42" s="21"/>
      <c r="B42" s="265"/>
      <c r="C42" s="271"/>
      <c r="D42" s="267"/>
      <c r="E42" s="122" t="s">
        <v>297</v>
      </c>
      <c r="F42" s="123">
        <v>2019</v>
      </c>
      <c r="G42" s="124" t="s">
        <v>9</v>
      </c>
      <c r="H42" s="124" t="s">
        <v>267</v>
      </c>
      <c r="I42" s="124" t="s">
        <v>114</v>
      </c>
      <c r="J42" s="125" t="s">
        <v>113</v>
      </c>
      <c r="K42" s="29"/>
      <c r="L42" s="29"/>
      <c r="M42" s="29"/>
      <c r="N42" s="29"/>
    </row>
    <row r="43" spans="1:14" ht="42" customHeight="1">
      <c r="A43" s="21"/>
      <c r="B43" s="265"/>
      <c r="C43" s="271"/>
      <c r="D43" s="267"/>
      <c r="E43" s="122" t="s">
        <v>68</v>
      </c>
      <c r="F43" s="123">
        <v>2019</v>
      </c>
      <c r="G43" s="124" t="s">
        <v>9</v>
      </c>
      <c r="H43" s="124" t="s">
        <v>308</v>
      </c>
      <c r="I43" s="124" t="s">
        <v>306</v>
      </c>
      <c r="J43" s="125" t="s">
        <v>307</v>
      </c>
      <c r="K43" s="29"/>
      <c r="L43" s="29"/>
      <c r="M43" s="29"/>
      <c r="N43" s="29"/>
    </row>
    <row r="44" spans="1:14" ht="42" customHeight="1">
      <c r="A44" s="21"/>
      <c r="B44" s="265"/>
      <c r="C44" s="271"/>
      <c r="D44" s="267"/>
      <c r="E44" s="122" t="s">
        <v>339</v>
      </c>
      <c r="F44" s="123">
        <v>2019</v>
      </c>
      <c r="G44" s="124" t="s">
        <v>9</v>
      </c>
      <c r="H44" s="124" t="s">
        <v>315</v>
      </c>
      <c r="I44" s="124" t="s">
        <v>176</v>
      </c>
      <c r="J44" s="125" t="s">
        <v>177</v>
      </c>
      <c r="K44" s="29"/>
      <c r="L44" s="29"/>
      <c r="M44" s="29"/>
      <c r="N44" s="29"/>
    </row>
    <row r="45" spans="1:14" ht="42" customHeight="1">
      <c r="A45" s="21"/>
      <c r="B45" s="265">
        <v>173</v>
      </c>
      <c r="C45" s="287" t="s">
        <v>97</v>
      </c>
      <c r="D45" s="267" t="s">
        <v>386</v>
      </c>
      <c r="E45" s="122" t="s">
        <v>299</v>
      </c>
      <c r="F45" s="123">
        <v>2022</v>
      </c>
      <c r="G45" s="124" t="s">
        <v>548</v>
      </c>
      <c r="H45" s="124" t="s">
        <v>299</v>
      </c>
      <c r="I45" s="124" t="s">
        <v>448</v>
      </c>
      <c r="J45" s="125" t="s">
        <v>444</v>
      </c>
      <c r="K45" s="29"/>
      <c r="L45" s="29"/>
      <c r="M45" s="29"/>
      <c r="N45" s="29"/>
    </row>
    <row r="46" spans="1:14" ht="42" customHeight="1">
      <c r="A46" s="21"/>
      <c r="B46" s="265"/>
      <c r="C46" s="287"/>
      <c r="D46" s="267"/>
      <c r="E46" s="126" t="s">
        <v>339</v>
      </c>
      <c r="F46" s="127">
        <v>2022</v>
      </c>
      <c r="G46" s="128" t="s">
        <v>9</v>
      </c>
      <c r="H46" s="128" t="s">
        <v>315</v>
      </c>
      <c r="I46" s="128" t="s">
        <v>450</v>
      </c>
      <c r="J46" s="129" t="s">
        <v>451</v>
      </c>
      <c r="K46" s="29"/>
      <c r="L46" s="29"/>
      <c r="M46" s="29"/>
      <c r="N46" s="29"/>
    </row>
    <row r="47" spans="1:14" ht="42" customHeight="1">
      <c r="A47" s="21"/>
      <c r="B47" s="265"/>
      <c r="C47" s="287"/>
      <c r="D47" s="267"/>
      <c r="E47" s="126" t="s">
        <v>465</v>
      </c>
      <c r="F47" s="127">
        <v>2022</v>
      </c>
      <c r="G47" s="128" t="s">
        <v>9</v>
      </c>
      <c r="H47" s="128" t="s">
        <v>308</v>
      </c>
      <c r="I47" s="128" t="s">
        <v>464</v>
      </c>
      <c r="J47" s="129" t="s">
        <v>463</v>
      </c>
      <c r="K47" s="29"/>
      <c r="L47" s="29"/>
      <c r="M47" s="29"/>
      <c r="N47" s="29"/>
    </row>
    <row r="48" spans="1:14" ht="42" customHeight="1">
      <c r="A48" s="21"/>
      <c r="B48" s="265"/>
      <c r="C48" s="287"/>
      <c r="D48" s="267"/>
      <c r="E48" s="122" t="s">
        <v>369</v>
      </c>
      <c r="F48" s="127">
        <v>2022</v>
      </c>
      <c r="G48" s="124" t="s">
        <v>484</v>
      </c>
      <c r="H48" s="124" t="s">
        <v>369</v>
      </c>
      <c r="I48" s="124" t="s">
        <v>483</v>
      </c>
      <c r="J48" s="125" t="s">
        <v>482</v>
      </c>
      <c r="K48" s="29"/>
      <c r="L48" s="29"/>
      <c r="M48" s="29"/>
      <c r="N48" s="29"/>
    </row>
    <row r="49" spans="1:14" ht="42" customHeight="1">
      <c r="A49" s="21"/>
      <c r="B49" s="265"/>
      <c r="C49" s="287"/>
      <c r="D49" s="267"/>
      <c r="E49" s="122" t="s">
        <v>299</v>
      </c>
      <c r="F49" s="123">
        <v>2021</v>
      </c>
      <c r="G49" s="124" t="s">
        <v>9</v>
      </c>
      <c r="H49" s="124" t="s">
        <v>299</v>
      </c>
      <c r="I49" s="124" t="s">
        <v>383</v>
      </c>
      <c r="J49" s="125" t="s">
        <v>444</v>
      </c>
      <c r="K49" s="29"/>
      <c r="L49" s="29"/>
      <c r="M49" s="29"/>
      <c r="N49" s="29"/>
    </row>
    <row r="50" spans="1:14" ht="42" customHeight="1">
      <c r="A50" s="21"/>
      <c r="B50" s="265"/>
      <c r="C50" s="287"/>
      <c r="D50" s="267"/>
      <c r="E50" s="128" t="s">
        <v>564</v>
      </c>
      <c r="F50" s="127">
        <v>2021</v>
      </c>
      <c r="G50" s="128" t="s">
        <v>9</v>
      </c>
      <c r="H50" s="128" t="s">
        <v>564</v>
      </c>
      <c r="I50" s="128" t="s">
        <v>449</v>
      </c>
      <c r="J50" s="129" t="s">
        <v>565</v>
      </c>
      <c r="K50" s="29"/>
      <c r="L50" s="29"/>
      <c r="M50" s="29"/>
      <c r="N50" s="29"/>
    </row>
    <row r="51" spans="1:14" ht="42" customHeight="1">
      <c r="A51" s="21"/>
      <c r="B51" s="265"/>
      <c r="C51" s="287"/>
      <c r="D51" s="267"/>
      <c r="E51" s="122" t="s">
        <v>299</v>
      </c>
      <c r="F51" s="123">
        <v>2021</v>
      </c>
      <c r="G51" s="124" t="s">
        <v>549</v>
      </c>
      <c r="H51" s="124" t="s">
        <v>299</v>
      </c>
      <c r="I51" s="124" t="s">
        <v>337</v>
      </c>
      <c r="J51" s="125" t="s">
        <v>338</v>
      </c>
      <c r="K51" s="29"/>
      <c r="L51" s="29"/>
      <c r="M51" s="29"/>
      <c r="N51" s="29"/>
    </row>
    <row r="52" spans="1:14" ht="42" customHeight="1">
      <c r="A52" s="21"/>
      <c r="B52" s="265"/>
      <c r="C52" s="287"/>
      <c r="D52" s="267"/>
      <c r="E52" s="122" t="s">
        <v>261</v>
      </c>
      <c r="F52" s="123">
        <v>2021</v>
      </c>
      <c r="G52" s="124" t="s">
        <v>9</v>
      </c>
      <c r="H52" s="124" t="s">
        <v>261</v>
      </c>
      <c r="I52" s="124" t="s">
        <v>346</v>
      </c>
      <c r="J52" s="125" t="s">
        <v>345</v>
      </c>
      <c r="K52" s="29"/>
      <c r="L52" s="29"/>
      <c r="M52" s="29"/>
      <c r="N52" s="29"/>
    </row>
    <row r="53" spans="1:14" ht="42" customHeight="1">
      <c r="A53" s="21"/>
      <c r="B53" s="265"/>
      <c r="C53" s="287"/>
      <c r="D53" s="267"/>
      <c r="E53" s="122" t="s">
        <v>299</v>
      </c>
      <c r="F53" s="123">
        <v>2021</v>
      </c>
      <c r="G53" s="124" t="s">
        <v>9</v>
      </c>
      <c r="H53" s="124" t="s">
        <v>299</v>
      </c>
      <c r="I53" s="124" t="s">
        <v>362</v>
      </c>
      <c r="J53" s="125" t="s">
        <v>363</v>
      </c>
      <c r="K53" s="29"/>
      <c r="L53" s="29"/>
      <c r="M53" s="29"/>
      <c r="N53" s="29"/>
    </row>
    <row r="54" spans="1:14" ht="42" customHeight="1">
      <c r="A54" s="21"/>
      <c r="B54" s="265"/>
      <c r="C54" s="287"/>
      <c r="D54" s="267"/>
      <c r="E54" s="122" t="s">
        <v>132</v>
      </c>
      <c r="F54" s="123">
        <v>2019</v>
      </c>
      <c r="G54" s="124" t="s">
        <v>9</v>
      </c>
      <c r="H54" s="124" t="s">
        <v>132</v>
      </c>
      <c r="I54" s="124" t="s">
        <v>133</v>
      </c>
      <c r="J54" s="125" t="s">
        <v>131</v>
      </c>
      <c r="K54" s="29"/>
      <c r="L54" s="29"/>
      <c r="M54" s="29"/>
      <c r="N54" s="29"/>
    </row>
    <row r="55" spans="1:14" ht="42" customHeight="1">
      <c r="A55" s="21"/>
      <c r="B55" s="265"/>
      <c r="C55" s="287"/>
      <c r="D55" s="267"/>
      <c r="E55" s="122" t="s">
        <v>81</v>
      </c>
      <c r="F55" s="123">
        <v>2019</v>
      </c>
      <c r="G55" s="124" t="s">
        <v>78</v>
      </c>
      <c r="H55" s="124" t="s">
        <v>79</v>
      </c>
      <c r="I55" s="124" t="s">
        <v>80</v>
      </c>
      <c r="J55" s="125" t="s">
        <v>77</v>
      </c>
      <c r="K55" s="29"/>
      <c r="L55" s="29"/>
      <c r="M55" s="29"/>
      <c r="N55" s="29"/>
    </row>
    <row r="56" spans="1:14" ht="42" customHeight="1">
      <c r="A56" s="21"/>
      <c r="B56" s="265"/>
      <c r="C56" s="287"/>
      <c r="D56" s="267"/>
      <c r="E56" s="122" t="s">
        <v>86</v>
      </c>
      <c r="F56" s="123">
        <v>2018</v>
      </c>
      <c r="G56" s="124" t="s">
        <v>9</v>
      </c>
      <c r="H56" s="124" t="s">
        <v>299</v>
      </c>
      <c r="I56" s="124" t="s">
        <v>85</v>
      </c>
      <c r="J56" s="125" t="s">
        <v>382</v>
      </c>
      <c r="K56" s="29"/>
      <c r="L56" s="29"/>
      <c r="M56" s="29"/>
      <c r="N56" s="29"/>
    </row>
    <row r="57" spans="1:14" ht="42" customHeight="1">
      <c r="A57" s="21"/>
      <c r="B57" s="265"/>
      <c r="C57" s="287"/>
      <c r="D57" s="267"/>
      <c r="E57" s="122" t="s">
        <v>550</v>
      </c>
      <c r="F57" s="123">
        <v>2018</v>
      </c>
      <c r="G57" s="124" t="s">
        <v>9</v>
      </c>
      <c r="H57" s="124" t="s">
        <v>551</v>
      </c>
      <c r="I57" s="124" t="s">
        <v>280</v>
      </c>
      <c r="J57" s="125" t="s">
        <v>279</v>
      </c>
      <c r="K57" s="29"/>
      <c r="L57" s="29"/>
      <c r="M57" s="29"/>
      <c r="N57" s="29"/>
    </row>
    <row r="58" spans="1:14" ht="42" customHeight="1">
      <c r="A58" s="21"/>
      <c r="B58" s="265"/>
      <c r="C58" s="287"/>
      <c r="D58" s="267"/>
      <c r="E58" s="122" t="s">
        <v>56</v>
      </c>
      <c r="F58" s="123">
        <v>2017</v>
      </c>
      <c r="G58" s="124" t="s">
        <v>9</v>
      </c>
      <c r="H58" s="124" t="s">
        <v>56</v>
      </c>
      <c r="I58" s="124" t="s">
        <v>57</v>
      </c>
      <c r="J58" s="125" t="s">
        <v>55</v>
      </c>
      <c r="K58" s="29"/>
      <c r="L58" s="29"/>
      <c r="M58" s="29"/>
      <c r="N58" s="29"/>
    </row>
    <row r="59" spans="1:14" ht="42" customHeight="1">
      <c r="A59" s="21"/>
      <c r="B59" s="265">
        <v>191</v>
      </c>
      <c r="C59" s="277" t="s">
        <v>175</v>
      </c>
      <c r="D59" s="267" t="s">
        <v>426</v>
      </c>
      <c r="E59" s="122" t="s">
        <v>473</v>
      </c>
      <c r="F59" s="123">
        <v>2022</v>
      </c>
      <c r="G59" s="124" t="s">
        <v>9</v>
      </c>
      <c r="H59" s="124" t="s">
        <v>37</v>
      </c>
      <c r="I59" s="124" t="s">
        <v>474</v>
      </c>
      <c r="J59" s="125" t="s">
        <v>472</v>
      </c>
      <c r="K59" s="29"/>
      <c r="L59" s="29"/>
      <c r="M59" s="29"/>
      <c r="N59" s="29"/>
    </row>
    <row r="60" spans="1:14" ht="42" customHeight="1">
      <c r="A60" s="21"/>
      <c r="B60" s="265"/>
      <c r="C60" s="277"/>
      <c r="D60" s="267"/>
      <c r="E60" s="122" t="s">
        <v>299</v>
      </c>
      <c r="F60" s="123">
        <v>2022</v>
      </c>
      <c r="G60" s="124" t="s">
        <v>548</v>
      </c>
      <c r="H60" s="124" t="s">
        <v>299</v>
      </c>
      <c r="I60" s="124" t="s">
        <v>448</v>
      </c>
      <c r="J60" s="125" t="s">
        <v>444</v>
      </c>
      <c r="K60" s="29"/>
      <c r="L60" s="29"/>
      <c r="M60" s="29"/>
      <c r="N60" s="29"/>
    </row>
    <row r="61" spans="1:14" ht="42" customHeight="1">
      <c r="A61" s="21"/>
      <c r="B61" s="265"/>
      <c r="C61" s="277"/>
      <c r="D61" s="267"/>
      <c r="E61" s="122" t="s">
        <v>37</v>
      </c>
      <c r="F61" s="123">
        <v>2022</v>
      </c>
      <c r="G61" s="124" t="s">
        <v>9</v>
      </c>
      <c r="H61" s="124" t="s">
        <v>477</v>
      </c>
      <c r="I61" s="124" t="s">
        <v>475</v>
      </c>
      <c r="J61" s="125" t="s">
        <v>476</v>
      </c>
      <c r="K61" s="29"/>
      <c r="L61" s="29"/>
      <c r="M61" s="29"/>
      <c r="N61" s="29"/>
    </row>
    <row r="62" spans="1:14" ht="42" customHeight="1">
      <c r="A62" s="21"/>
      <c r="B62" s="265"/>
      <c r="C62" s="277"/>
      <c r="D62" s="267"/>
      <c r="E62" s="126" t="s">
        <v>37</v>
      </c>
      <c r="F62" s="127">
        <v>2022</v>
      </c>
      <c r="G62" s="128" t="s">
        <v>9</v>
      </c>
      <c r="H62" s="128" t="s">
        <v>37</v>
      </c>
      <c r="I62" s="128" t="s">
        <v>553</v>
      </c>
      <c r="J62" s="140" t="s">
        <v>554</v>
      </c>
      <c r="K62" s="29"/>
      <c r="L62" s="29"/>
      <c r="M62" s="29"/>
      <c r="N62" s="29"/>
    </row>
    <row r="63" spans="1:14" ht="42" customHeight="1">
      <c r="A63" s="21"/>
      <c r="B63" s="265"/>
      <c r="C63" s="277"/>
      <c r="D63" s="267"/>
      <c r="E63" s="122" t="s">
        <v>480</v>
      </c>
      <c r="F63" s="123">
        <v>2022</v>
      </c>
      <c r="G63" s="124" t="s">
        <v>9</v>
      </c>
      <c r="H63" s="124" t="s">
        <v>308</v>
      </c>
      <c r="I63" s="124" t="s">
        <v>478</v>
      </c>
      <c r="J63" s="125" t="s">
        <v>479</v>
      </c>
      <c r="K63" s="29"/>
      <c r="L63" s="29"/>
      <c r="M63" s="29"/>
      <c r="N63" s="29"/>
    </row>
    <row r="64" spans="1:14" ht="42" customHeight="1">
      <c r="A64" s="21"/>
      <c r="B64" s="265"/>
      <c r="C64" s="277"/>
      <c r="D64" s="267"/>
      <c r="E64" s="124" t="s">
        <v>487</v>
      </c>
      <c r="F64" s="123">
        <v>2022</v>
      </c>
      <c r="G64" s="124" t="s">
        <v>488</v>
      </c>
      <c r="H64" s="124" t="s">
        <v>487</v>
      </c>
      <c r="I64" s="124" t="s">
        <v>486</v>
      </c>
      <c r="J64" s="125" t="s">
        <v>485</v>
      </c>
      <c r="K64" s="29"/>
      <c r="L64" s="29"/>
      <c r="M64" s="29"/>
      <c r="N64" s="29"/>
    </row>
    <row r="65" spans="1:14" ht="42" customHeight="1">
      <c r="A65" s="21"/>
      <c r="B65" s="265"/>
      <c r="C65" s="277"/>
      <c r="D65" s="267"/>
      <c r="E65" s="128" t="s">
        <v>564</v>
      </c>
      <c r="F65" s="127">
        <v>2021</v>
      </c>
      <c r="G65" s="128" t="s">
        <v>9</v>
      </c>
      <c r="H65" s="128" t="s">
        <v>564</v>
      </c>
      <c r="I65" s="128" t="s">
        <v>449</v>
      </c>
      <c r="J65" s="129" t="s">
        <v>565</v>
      </c>
      <c r="K65" s="29"/>
      <c r="L65" s="29"/>
      <c r="M65" s="29"/>
      <c r="N65" s="29"/>
    </row>
    <row r="66" spans="1:14" ht="42" customHeight="1">
      <c r="A66" s="21"/>
      <c r="B66" s="265"/>
      <c r="C66" s="277"/>
      <c r="D66" s="267"/>
      <c r="E66" s="126" t="s">
        <v>447</v>
      </c>
      <c r="F66" s="127">
        <v>2021</v>
      </c>
      <c r="G66" s="128" t="s">
        <v>9</v>
      </c>
      <c r="H66" s="128" t="s">
        <v>299</v>
      </c>
      <c r="I66" s="128" t="s">
        <v>446</v>
      </c>
      <c r="J66" s="129" t="s">
        <v>445</v>
      </c>
      <c r="K66" s="29"/>
      <c r="L66" s="29"/>
      <c r="M66" s="29"/>
      <c r="N66" s="29"/>
    </row>
    <row r="67" spans="1:14" ht="42" customHeight="1">
      <c r="A67" s="21"/>
      <c r="B67" s="265"/>
      <c r="C67" s="277"/>
      <c r="D67" s="267"/>
      <c r="E67" s="122" t="s">
        <v>299</v>
      </c>
      <c r="F67" s="123">
        <v>2021</v>
      </c>
      <c r="G67" s="124" t="s">
        <v>9</v>
      </c>
      <c r="H67" s="124" t="s">
        <v>299</v>
      </c>
      <c r="I67" s="124" t="s">
        <v>383</v>
      </c>
      <c r="J67" s="125" t="s">
        <v>444</v>
      </c>
      <c r="K67" s="29"/>
      <c r="L67" s="29"/>
      <c r="M67" s="29"/>
      <c r="N67" s="29"/>
    </row>
    <row r="68" spans="1:14" ht="42" customHeight="1">
      <c r="A68" s="21"/>
      <c r="B68" s="265"/>
      <c r="C68" s="277"/>
      <c r="D68" s="267"/>
      <c r="E68" s="122" t="s">
        <v>333</v>
      </c>
      <c r="F68" s="123">
        <v>2020</v>
      </c>
      <c r="G68" s="124" t="s">
        <v>288</v>
      </c>
      <c r="H68" s="124" t="s">
        <v>334</v>
      </c>
      <c r="I68" s="124" t="s">
        <v>335</v>
      </c>
      <c r="J68" s="125" t="s">
        <v>336</v>
      </c>
      <c r="K68" s="29"/>
      <c r="L68" s="29"/>
      <c r="M68" s="29"/>
      <c r="N68" s="29"/>
    </row>
    <row r="69" spans="1:14" ht="42" customHeight="1">
      <c r="A69" s="21"/>
      <c r="B69" s="265"/>
      <c r="C69" s="277"/>
      <c r="D69" s="267"/>
      <c r="E69" s="122" t="s">
        <v>180</v>
      </c>
      <c r="F69" s="123">
        <v>2020</v>
      </c>
      <c r="G69" s="124" t="s">
        <v>9</v>
      </c>
      <c r="H69" s="124" t="s">
        <v>88</v>
      </c>
      <c r="I69" s="124" t="s">
        <v>179</v>
      </c>
      <c r="J69" s="125" t="s">
        <v>178</v>
      </c>
      <c r="K69" s="29"/>
      <c r="L69" s="29"/>
      <c r="M69" s="29"/>
      <c r="N69" s="29"/>
    </row>
    <row r="70" spans="1:14" ht="42" customHeight="1">
      <c r="A70" s="21"/>
      <c r="B70" s="265"/>
      <c r="C70" s="277"/>
      <c r="D70" s="267"/>
      <c r="E70" s="122" t="s">
        <v>130</v>
      </c>
      <c r="F70" s="123">
        <v>2020</v>
      </c>
      <c r="G70" s="124" t="s">
        <v>9</v>
      </c>
      <c r="H70" s="124" t="s">
        <v>129</v>
      </c>
      <c r="I70" s="124" t="s">
        <v>127</v>
      </c>
      <c r="J70" s="125" t="s">
        <v>128</v>
      </c>
      <c r="K70" s="29"/>
      <c r="L70" s="29"/>
      <c r="M70" s="29"/>
      <c r="N70" s="29"/>
    </row>
    <row r="71" spans="1:14" ht="42" customHeight="1">
      <c r="A71" s="21"/>
      <c r="B71" s="265"/>
      <c r="C71" s="277"/>
      <c r="D71" s="267"/>
      <c r="E71" s="122" t="s">
        <v>134</v>
      </c>
      <c r="F71" s="123">
        <v>2019</v>
      </c>
      <c r="G71" s="124" t="s">
        <v>9</v>
      </c>
      <c r="H71" s="124" t="s">
        <v>135</v>
      </c>
      <c r="I71" s="124" t="s">
        <v>136</v>
      </c>
      <c r="J71" s="125" t="s">
        <v>137</v>
      </c>
      <c r="K71" s="29"/>
      <c r="L71" s="29"/>
      <c r="M71" s="29"/>
      <c r="N71" s="29"/>
    </row>
    <row r="72" spans="1:14" ht="42" customHeight="1">
      <c r="A72" s="21"/>
      <c r="B72" s="265"/>
      <c r="C72" s="277"/>
      <c r="D72" s="267"/>
      <c r="E72" s="122" t="s">
        <v>88</v>
      </c>
      <c r="F72" s="123">
        <v>2017</v>
      </c>
      <c r="G72" s="124" t="s">
        <v>9</v>
      </c>
      <c r="H72" s="124" t="s">
        <v>89</v>
      </c>
      <c r="I72" s="124" t="s">
        <v>90</v>
      </c>
      <c r="J72" s="125" t="s">
        <v>87</v>
      </c>
      <c r="K72" s="29"/>
      <c r="L72" s="29"/>
      <c r="M72" s="29"/>
      <c r="N72" s="29"/>
    </row>
    <row r="73" spans="1:14" ht="42" customHeight="1">
      <c r="A73" s="21"/>
      <c r="B73" s="265"/>
      <c r="C73" s="277"/>
      <c r="D73" s="267"/>
      <c r="E73" s="122" t="s">
        <v>86</v>
      </c>
      <c r="F73" s="123">
        <v>2011</v>
      </c>
      <c r="G73" s="124" t="s">
        <v>9</v>
      </c>
      <c r="H73" s="124" t="s">
        <v>299</v>
      </c>
      <c r="I73" s="124" t="s">
        <v>85</v>
      </c>
      <c r="J73" s="125" t="s">
        <v>382</v>
      </c>
      <c r="K73" s="29"/>
      <c r="L73" s="29"/>
      <c r="M73" s="29"/>
      <c r="N73" s="29"/>
    </row>
    <row r="74" spans="1:14" ht="42" customHeight="1">
      <c r="A74" s="21"/>
      <c r="B74" s="265">
        <v>150</v>
      </c>
      <c r="C74" s="271" t="s">
        <v>456</v>
      </c>
      <c r="D74" s="267" t="s">
        <v>427</v>
      </c>
      <c r="E74" s="122" t="s">
        <v>299</v>
      </c>
      <c r="F74" s="123">
        <v>2022</v>
      </c>
      <c r="G74" s="124" t="s">
        <v>548</v>
      </c>
      <c r="H74" s="124" t="s">
        <v>299</v>
      </c>
      <c r="I74" s="124" t="s">
        <v>448</v>
      </c>
      <c r="J74" s="125" t="s">
        <v>444</v>
      </c>
      <c r="K74" s="29"/>
      <c r="L74" s="29"/>
      <c r="M74" s="29"/>
      <c r="N74" s="29"/>
    </row>
    <row r="75" spans="1:14" ht="42" customHeight="1">
      <c r="A75" s="21"/>
      <c r="B75" s="265"/>
      <c r="C75" s="271"/>
      <c r="D75" s="267"/>
      <c r="E75" s="126" t="s">
        <v>339</v>
      </c>
      <c r="F75" s="127">
        <v>2022</v>
      </c>
      <c r="G75" s="128" t="s">
        <v>9</v>
      </c>
      <c r="H75" s="128" t="s">
        <v>315</v>
      </c>
      <c r="I75" s="128" t="s">
        <v>450</v>
      </c>
      <c r="J75" s="129" t="s">
        <v>451</v>
      </c>
      <c r="K75" s="29"/>
      <c r="L75" s="29"/>
      <c r="M75" s="29"/>
      <c r="N75" s="29"/>
    </row>
    <row r="76" spans="1:14" ht="42" customHeight="1">
      <c r="A76" s="21"/>
      <c r="B76" s="265"/>
      <c r="C76" s="271"/>
      <c r="D76" s="267"/>
      <c r="E76" s="126" t="s">
        <v>465</v>
      </c>
      <c r="F76" s="127">
        <v>2022</v>
      </c>
      <c r="G76" s="128" t="s">
        <v>9</v>
      </c>
      <c r="H76" s="128" t="s">
        <v>308</v>
      </c>
      <c r="I76" s="128" t="s">
        <v>464</v>
      </c>
      <c r="J76" s="129" t="s">
        <v>463</v>
      </c>
      <c r="K76" s="29"/>
      <c r="L76" s="29"/>
      <c r="M76" s="29"/>
      <c r="N76" s="29"/>
    </row>
    <row r="77" spans="1:14" ht="42" customHeight="1">
      <c r="A77" s="21"/>
      <c r="B77" s="265"/>
      <c r="C77" s="271"/>
      <c r="D77" s="267"/>
      <c r="E77" s="126" t="s">
        <v>470</v>
      </c>
      <c r="F77" s="127">
        <v>2022</v>
      </c>
      <c r="G77" s="128" t="s">
        <v>9</v>
      </c>
      <c r="H77" s="128" t="s">
        <v>375</v>
      </c>
      <c r="I77" s="128" t="s">
        <v>469</v>
      </c>
      <c r="J77" s="129" t="s">
        <v>468</v>
      </c>
      <c r="K77" s="29"/>
      <c r="L77" s="29"/>
      <c r="M77" s="29"/>
      <c r="N77" s="29"/>
    </row>
    <row r="78" spans="1:14" ht="42" customHeight="1">
      <c r="A78" s="21"/>
      <c r="B78" s="265"/>
      <c r="C78" s="271"/>
      <c r="D78" s="267"/>
      <c r="E78" s="126" t="s">
        <v>31</v>
      </c>
      <c r="F78" s="127">
        <v>2022</v>
      </c>
      <c r="G78" s="128" t="s">
        <v>9</v>
      </c>
      <c r="H78" s="128" t="s">
        <v>462</v>
      </c>
      <c r="I78" s="128" t="s">
        <v>460</v>
      </c>
      <c r="J78" s="129" t="s">
        <v>461</v>
      </c>
      <c r="K78" s="29"/>
      <c r="L78" s="29"/>
      <c r="M78" s="29"/>
      <c r="N78" s="29"/>
    </row>
    <row r="79" spans="1:14" ht="42" customHeight="1">
      <c r="A79" s="21"/>
      <c r="B79" s="265"/>
      <c r="C79" s="271"/>
      <c r="D79" s="267"/>
      <c r="E79" s="126" t="s">
        <v>467</v>
      </c>
      <c r="F79" s="127">
        <v>2022</v>
      </c>
      <c r="G79" s="128" t="s">
        <v>9</v>
      </c>
      <c r="H79" s="128" t="s">
        <v>219</v>
      </c>
      <c r="I79" s="128" t="s">
        <v>466</v>
      </c>
      <c r="J79" s="129" t="s">
        <v>471</v>
      </c>
      <c r="K79" s="29"/>
      <c r="L79" s="29"/>
      <c r="M79" s="29"/>
      <c r="N79" s="29"/>
    </row>
    <row r="80" spans="1:14" ht="42" customHeight="1">
      <c r="A80" s="21"/>
      <c r="B80" s="265"/>
      <c r="C80" s="271"/>
      <c r="D80" s="267"/>
      <c r="E80" s="122" t="s">
        <v>299</v>
      </c>
      <c r="F80" s="123">
        <v>2021</v>
      </c>
      <c r="G80" s="124" t="s">
        <v>9</v>
      </c>
      <c r="H80" s="124" t="s">
        <v>299</v>
      </c>
      <c r="I80" s="124" t="s">
        <v>383</v>
      </c>
      <c r="J80" s="125" t="s">
        <v>444</v>
      </c>
      <c r="K80" s="29"/>
      <c r="L80" s="29"/>
      <c r="M80" s="29"/>
      <c r="N80" s="29"/>
    </row>
    <row r="81" spans="1:14" ht="42" customHeight="1">
      <c r="A81" s="21"/>
      <c r="B81" s="265"/>
      <c r="C81" s="271"/>
      <c r="D81" s="267"/>
      <c r="E81" s="128" t="s">
        <v>564</v>
      </c>
      <c r="F81" s="127">
        <v>2021</v>
      </c>
      <c r="G81" s="128" t="s">
        <v>9</v>
      </c>
      <c r="H81" s="128" t="s">
        <v>564</v>
      </c>
      <c r="I81" s="128" t="s">
        <v>449</v>
      </c>
      <c r="J81" s="129" t="s">
        <v>565</v>
      </c>
      <c r="K81" s="29"/>
      <c r="L81" s="29"/>
      <c r="M81" s="29"/>
      <c r="N81" s="29"/>
    </row>
    <row r="82" spans="1:14" ht="42" customHeight="1">
      <c r="A82" s="21"/>
      <c r="B82" s="265"/>
      <c r="C82" s="271"/>
      <c r="D82" s="267"/>
      <c r="E82" s="126" t="s">
        <v>447</v>
      </c>
      <c r="F82" s="127">
        <v>2021</v>
      </c>
      <c r="G82" s="128" t="s">
        <v>9</v>
      </c>
      <c r="H82" s="128" t="s">
        <v>299</v>
      </c>
      <c r="I82" s="128" t="s">
        <v>446</v>
      </c>
      <c r="J82" s="129" t="s">
        <v>445</v>
      </c>
      <c r="K82" s="29"/>
      <c r="L82" s="29"/>
      <c r="M82" s="29"/>
      <c r="N82" s="29"/>
    </row>
    <row r="83" spans="1:14" ht="42" customHeight="1">
      <c r="A83" s="21"/>
      <c r="B83" s="265"/>
      <c r="C83" s="271"/>
      <c r="D83" s="267"/>
      <c r="E83" s="122" t="s">
        <v>339</v>
      </c>
      <c r="F83" s="123">
        <v>2021</v>
      </c>
      <c r="G83" s="124" t="s">
        <v>9</v>
      </c>
      <c r="H83" s="124" t="s">
        <v>315</v>
      </c>
      <c r="I83" s="124" t="s">
        <v>316</v>
      </c>
      <c r="J83" s="125" t="s">
        <v>317</v>
      </c>
      <c r="K83" s="29"/>
      <c r="L83" s="29"/>
      <c r="M83" s="29"/>
      <c r="N83" s="29"/>
    </row>
    <row r="84" spans="1:14" ht="42" customHeight="1">
      <c r="A84" s="21"/>
      <c r="B84" s="265"/>
      <c r="C84" s="271"/>
      <c r="D84" s="267"/>
      <c r="E84" s="122" t="s">
        <v>339</v>
      </c>
      <c r="F84" s="123">
        <v>2021</v>
      </c>
      <c r="G84" s="124" t="s">
        <v>9</v>
      </c>
      <c r="H84" s="124" t="s">
        <v>315</v>
      </c>
      <c r="I84" s="124" t="s">
        <v>318</v>
      </c>
      <c r="J84" s="125" t="s">
        <v>319</v>
      </c>
      <c r="K84" s="29"/>
      <c r="L84" s="29"/>
      <c r="M84" s="29"/>
      <c r="N84" s="29"/>
    </row>
    <row r="85" spans="1:14" ht="42" customHeight="1">
      <c r="A85" s="21"/>
      <c r="B85" s="265"/>
      <c r="C85" s="271"/>
      <c r="D85" s="267"/>
      <c r="E85" s="122" t="s">
        <v>339</v>
      </c>
      <c r="F85" s="123">
        <v>2021</v>
      </c>
      <c r="G85" s="124" t="s">
        <v>9</v>
      </c>
      <c r="H85" s="124" t="s">
        <v>315</v>
      </c>
      <c r="I85" s="124" t="s">
        <v>320</v>
      </c>
      <c r="J85" s="125" t="s">
        <v>321</v>
      </c>
      <c r="K85" s="29"/>
      <c r="L85" s="29"/>
      <c r="M85" s="29"/>
      <c r="N85" s="29"/>
    </row>
    <row r="86" spans="1:14" ht="42" customHeight="1">
      <c r="A86" s="21"/>
      <c r="B86" s="265"/>
      <c r="C86" s="271"/>
      <c r="D86" s="267"/>
      <c r="E86" s="122" t="s">
        <v>299</v>
      </c>
      <c r="F86" s="123">
        <v>2021</v>
      </c>
      <c r="G86" s="124" t="s">
        <v>9</v>
      </c>
      <c r="H86" s="124" t="s">
        <v>299</v>
      </c>
      <c r="I86" s="124" t="s">
        <v>362</v>
      </c>
      <c r="J86" s="125" t="s">
        <v>363</v>
      </c>
      <c r="K86" s="29"/>
      <c r="L86" s="29"/>
      <c r="M86" s="29"/>
      <c r="N86" s="29"/>
    </row>
    <row r="87" spans="1:14" ht="42" customHeight="1">
      <c r="A87" s="21"/>
      <c r="B87" s="265"/>
      <c r="C87" s="271"/>
      <c r="D87" s="267"/>
      <c r="E87" s="122" t="s">
        <v>339</v>
      </c>
      <c r="F87" s="123">
        <v>2021</v>
      </c>
      <c r="G87" s="124" t="s">
        <v>9</v>
      </c>
      <c r="H87" s="124" t="s">
        <v>315</v>
      </c>
      <c r="I87" s="124" t="s">
        <v>340</v>
      </c>
      <c r="J87" s="125" t="s">
        <v>341</v>
      </c>
      <c r="K87" s="29"/>
      <c r="L87" s="29"/>
      <c r="M87" s="29"/>
      <c r="N87" s="29"/>
    </row>
    <row r="88" spans="1:14" ht="42" customHeight="1">
      <c r="A88" s="21"/>
      <c r="B88" s="265"/>
      <c r="C88" s="271"/>
      <c r="D88" s="267"/>
      <c r="E88" s="122" t="s">
        <v>261</v>
      </c>
      <c r="F88" s="123">
        <v>2021</v>
      </c>
      <c r="G88" s="124" t="s">
        <v>9</v>
      </c>
      <c r="H88" s="124" t="s">
        <v>261</v>
      </c>
      <c r="I88" s="124" t="s">
        <v>344</v>
      </c>
      <c r="J88" s="125" t="s">
        <v>343</v>
      </c>
      <c r="K88" s="29"/>
      <c r="L88" s="29"/>
      <c r="M88" s="29"/>
      <c r="N88" s="29"/>
    </row>
    <row r="89" spans="1:14" ht="42" customHeight="1">
      <c r="A89" s="21"/>
      <c r="B89" s="265"/>
      <c r="C89" s="271"/>
      <c r="D89" s="267"/>
      <c r="E89" s="122" t="s">
        <v>101</v>
      </c>
      <c r="F89" s="123">
        <v>2020</v>
      </c>
      <c r="G89" s="124" t="s">
        <v>9</v>
      </c>
      <c r="H89" s="124" t="s">
        <v>101</v>
      </c>
      <c r="I89" s="124" t="s">
        <v>107</v>
      </c>
      <c r="J89" s="125" t="s">
        <v>481</v>
      </c>
      <c r="K89" s="29"/>
      <c r="L89" s="29"/>
      <c r="M89" s="29"/>
      <c r="N89" s="29"/>
    </row>
    <row r="90" spans="1:14" ht="42" customHeight="1">
      <c r="A90" s="21"/>
      <c r="B90" s="265"/>
      <c r="C90" s="271"/>
      <c r="D90" s="267"/>
      <c r="E90" s="122" t="s">
        <v>297</v>
      </c>
      <c r="F90" s="123">
        <v>2019</v>
      </c>
      <c r="G90" s="124" t="s">
        <v>9</v>
      </c>
      <c r="H90" s="124" t="s">
        <v>267</v>
      </c>
      <c r="I90" s="124" t="s">
        <v>114</v>
      </c>
      <c r="J90" s="125" t="s">
        <v>113</v>
      </c>
      <c r="K90" s="29"/>
      <c r="L90" s="29"/>
      <c r="M90" s="29"/>
      <c r="N90" s="29"/>
    </row>
    <row r="91" spans="1:14" ht="42" customHeight="1">
      <c r="A91" s="21"/>
      <c r="B91" s="265"/>
      <c r="C91" s="271"/>
      <c r="D91" s="267"/>
      <c r="E91" s="122" t="s">
        <v>339</v>
      </c>
      <c r="F91" s="123">
        <v>2019</v>
      </c>
      <c r="G91" s="124" t="s">
        <v>9</v>
      </c>
      <c r="H91" s="124" t="s">
        <v>315</v>
      </c>
      <c r="I91" s="124" t="s">
        <v>176</v>
      </c>
      <c r="J91" s="125" t="s">
        <v>177</v>
      </c>
      <c r="K91" s="29"/>
      <c r="L91" s="29"/>
      <c r="M91" s="29"/>
      <c r="N91" s="29"/>
    </row>
    <row r="92" spans="1:14" ht="42" customHeight="1">
      <c r="A92" s="21"/>
      <c r="B92" s="265"/>
      <c r="C92" s="271"/>
      <c r="D92" s="267"/>
      <c r="E92" s="122" t="s">
        <v>30</v>
      </c>
      <c r="F92" s="123">
        <v>2019</v>
      </c>
      <c r="G92" s="124" t="s">
        <v>9</v>
      </c>
      <c r="H92" s="124" t="s">
        <v>31</v>
      </c>
      <c r="I92" s="124" t="s">
        <v>29</v>
      </c>
      <c r="J92" s="125" t="s">
        <v>18</v>
      </c>
      <c r="K92" s="29"/>
      <c r="L92" s="29"/>
      <c r="M92" s="29"/>
      <c r="N92" s="29"/>
    </row>
    <row r="93" spans="1:14" ht="42" customHeight="1">
      <c r="A93" s="21"/>
      <c r="B93" s="265">
        <v>153</v>
      </c>
      <c r="C93" s="271" t="s">
        <v>457</v>
      </c>
      <c r="D93" s="267" t="s">
        <v>428</v>
      </c>
      <c r="E93" s="122" t="s">
        <v>299</v>
      </c>
      <c r="F93" s="123">
        <v>2022</v>
      </c>
      <c r="G93" s="124" t="s">
        <v>548</v>
      </c>
      <c r="H93" s="124" t="s">
        <v>299</v>
      </c>
      <c r="I93" s="124" t="s">
        <v>448</v>
      </c>
      <c r="J93" s="125" t="s">
        <v>444</v>
      </c>
      <c r="K93" s="29"/>
      <c r="L93" s="29"/>
      <c r="M93" s="29"/>
      <c r="N93" s="29"/>
    </row>
    <row r="94" spans="1:14" ht="42" customHeight="1">
      <c r="A94" s="21"/>
      <c r="B94" s="265"/>
      <c r="C94" s="271"/>
      <c r="D94" s="267"/>
      <c r="E94" s="126" t="s">
        <v>339</v>
      </c>
      <c r="F94" s="127">
        <v>2022</v>
      </c>
      <c r="G94" s="128" t="s">
        <v>9</v>
      </c>
      <c r="H94" s="128" t="s">
        <v>315</v>
      </c>
      <c r="I94" s="128" t="s">
        <v>450</v>
      </c>
      <c r="J94" s="129" t="s">
        <v>451</v>
      </c>
      <c r="K94" s="29"/>
      <c r="L94" s="29"/>
      <c r="M94" s="29"/>
      <c r="N94" s="29"/>
    </row>
    <row r="95" spans="1:14" ht="42" customHeight="1">
      <c r="A95" s="21"/>
      <c r="B95" s="265"/>
      <c r="C95" s="271"/>
      <c r="D95" s="267"/>
      <c r="E95" s="126" t="s">
        <v>465</v>
      </c>
      <c r="F95" s="127">
        <v>2022</v>
      </c>
      <c r="G95" s="128" t="s">
        <v>9</v>
      </c>
      <c r="H95" s="128" t="s">
        <v>308</v>
      </c>
      <c r="I95" s="128" t="s">
        <v>464</v>
      </c>
      <c r="J95" s="129" t="s">
        <v>463</v>
      </c>
      <c r="K95" s="29"/>
      <c r="L95" s="29"/>
      <c r="M95" s="29"/>
      <c r="N95" s="29"/>
    </row>
    <row r="96" spans="1:14" ht="42" customHeight="1">
      <c r="A96" s="21"/>
      <c r="B96" s="265"/>
      <c r="C96" s="271"/>
      <c r="D96" s="267"/>
      <c r="E96" s="126" t="s">
        <v>470</v>
      </c>
      <c r="F96" s="127">
        <v>2022</v>
      </c>
      <c r="G96" s="128" t="s">
        <v>9</v>
      </c>
      <c r="H96" s="128" t="s">
        <v>375</v>
      </c>
      <c r="I96" s="128" t="s">
        <v>469</v>
      </c>
      <c r="J96" s="129" t="s">
        <v>468</v>
      </c>
      <c r="K96" s="29"/>
      <c r="L96" s="29"/>
      <c r="M96" s="29"/>
      <c r="N96" s="29"/>
    </row>
    <row r="97" spans="1:14" ht="42" customHeight="1">
      <c r="A97" s="21"/>
      <c r="B97" s="265"/>
      <c r="C97" s="271"/>
      <c r="D97" s="267"/>
      <c r="E97" s="126" t="s">
        <v>31</v>
      </c>
      <c r="F97" s="127">
        <v>2022</v>
      </c>
      <c r="G97" s="128" t="s">
        <v>9</v>
      </c>
      <c r="H97" s="128" t="s">
        <v>462</v>
      </c>
      <c r="I97" s="128" t="s">
        <v>460</v>
      </c>
      <c r="J97" s="129" t="s">
        <v>461</v>
      </c>
      <c r="K97" s="29"/>
      <c r="L97" s="29"/>
      <c r="M97" s="29"/>
      <c r="N97" s="29"/>
    </row>
    <row r="98" spans="1:14" ht="42" customHeight="1">
      <c r="A98" s="21"/>
      <c r="B98" s="265"/>
      <c r="C98" s="271"/>
      <c r="D98" s="267"/>
      <c r="E98" s="126" t="s">
        <v>467</v>
      </c>
      <c r="F98" s="127">
        <v>2022</v>
      </c>
      <c r="G98" s="128" t="s">
        <v>9</v>
      </c>
      <c r="H98" s="128" t="s">
        <v>219</v>
      </c>
      <c r="I98" s="128" t="s">
        <v>466</v>
      </c>
      <c r="J98" s="129" t="s">
        <v>471</v>
      </c>
      <c r="K98" s="29"/>
      <c r="L98" s="29"/>
      <c r="M98" s="29"/>
      <c r="N98" s="29"/>
    </row>
    <row r="99" spans="1:14" ht="42" customHeight="1">
      <c r="A99" s="21"/>
      <c r="B99" s="265"/>
      <c r="C99" s="271"/>
      <c r="D99" s="267"/>
      <c r="E99" s="122" t="s">
        <v>299</v>
      </c>
      <c r="F99" s="123">
        <v>2021</v>
      </c>
      <c r="G99" s="124" t="s">
        <v>9</v>
      </c>
      <c r="H99" s="124" t="s">
        <v>299</v>
      </c>
      <c r="I99" s="124" t="s">
        <v>383</v>
      </c>
      <c r="J99" s="125" t="s">
        <v>444</v>
      </c>
      <c r="K99" s="29"/>
      <c r="L99" s="29"/>
      <c r="M99" s="29"/>
      <c r="N99" s="29"/>
    </row>
    <row r="100" spans="1:14" ht="42" customHeight="1">
      <c r="A100" s="21"/>
      <c r="B100" s="265"/>
      <c r="C100" s="271"/>
      <c r="D100" s="267"/>
      <c r="E100" s="128" t="s">
        <v>564</v>
      </c>
      <c r="F100" s="127">
        <v>2021</v>
      </c>
      <c r="G100" s="128" t="s">
        <v>9</v>
      </c>
      <c r="H100" s="128" t="s">
        <v>564</v>
      </c>
      <c r="I100" s="128" t="s">
        <v>449</v>
      </c>
      <c r="J100" s="129" t="s">
        <v>565</v>
      </c>
      <c r="K100" s="29"/>
      <c r="L100" s="29"/>
      <c r="M100" s="29"/>
      <c r="N100" s="29"/>
    </row>
    <row r="101" spans="1:14" ht="42" customHeight="1">
      <c r="A101" s="21"/>
      <c r="B101" s="265"/>
      <c r="C101" s="271"/>
      <c r="D101" s="267"/>
      <c r="E101" s="126" t="s">
        <v>447</v>
      </c>
      <c r="F101" s="127">
        <v>2021</v>
      </c>
      <c r="G101" s="128" t="s">
        <v>9</v>
      </c>
      <c r="H101" s="128" t="s">
        <v>299</v>
      </c>
      <c r="I101" s="128" t="s">
        <v>446</v>
      </c>
      <c r="J101" s="129" t="s">
        <v>445</v>
      </c>
      <c r="K101" s="29"/>
      <c r="L101" s="29"/>
      <c r="M101" s="29"/>
      <c r="N101" s="29"/>
    </row>
    <row r="102" spans="1:14" ht="42" customHeight="1">
      <c r="A102" s="21"/>
      <c r="B102" s="265"/>
      <c r="C102" s="271"/>
      <c r="D102" s="267"/>
      <c r="E102" s="122" t="s">
        <v>299</v>
      </c>
      <c r="F102" s="123">
        <v>2021</v>
      </c>
      <c r="G102" s="124" t="s">
        <v>9</v>
      </c>
      <c r="H102" s="124" t="s">
        <v>299</v>
      </c>
      <c r="I102" s="124" t="s">
        <v>383</v>
      </c>
      <c r="J102" s="125" t="s">
        <v>444</v>
      </c>
      <c r="K102" s="29"/>
      <c r="L102" s="29"/>
      <c r="M102" s="29"/>
      <c r="N102" s="29"/>
    </row>
    <row r="103" spans="1:14" ht="42" customHeight="1">
      <c r="A103" s="21"/>
      <c r="B103" s="265"/>
      <c r="C103" s="271"/>
      <c r="D103" s="267"/>
      <c r="E103" s="122" t="s">
        <v>339</v>
      </c>
      <c r="F103" s="123">
        <v>2021</v>
      </c>
      <c r="G103" s="124" t="s">
        <v>9</v>
      </c>
      <c r="H103" s="124" t="s">
        <v>315</v>
      </c>
      <c r="I103" s="124" t="s">
        <v>316</v>
      </c>
      <c r="J103" s="125" t="s">
        <v>317</v>
      </c>
      <c r="K103" s="29"/>
      <c r="L103" s="29"/>
      <c r="M103" s="29"/>
      <c r="N103" s="29"/>
    </row>
    <row r="104" spans="1:14" ht="42" customHeight="1">
      <c r="A104" s="21"/>
      <c r="B104" s="265"/>
      <c r="C104" s="271"/>
      <c r="D104" s="267"/>
      <c r="E104" s="122" t="s">
        <v>339</v>
      </c>
      <c r="F104" s="123">
        <v>2021</v>
      </c>
      <c r="G104" s="124" t="s">
        <v>9</v>
      </c>
      <c r="H104" s="124" t="s">
        <v>315</v>
      </c>
      <c r="I104" s="124" t="s">
        <v>318</v>
      </c>
      <c r="J104" s="125" t="s">
        <v>319</v>
      </c>
      <c r="K104" s="29"/>
      <c r="L104" s="29"/>
      <c r="M104" s="29"/>
      <c r="N104" s="29"/>
    </row>
    <row r="105" spans="1:14" ht="42" customHeight="1">
      <c r="A105" s="21"/>
      <c r="B105" s="265"/>
      <c r="C105" s="271"/>
      <c r="D105" s="267"/>
      <c r="E105" s="122" t="s">
        <v>339</v>
      </c>
      <c r="F105" s="123">
        <v>2021</v>
      </c>
      <c r="G105" s="124" t="s">
        <v>9</v>
      </c>
      <c r="H105" s="124" t="s">
        <v>315</v>
      </c>
      <c r="I105" s="124" t="s">
        <v>320</v>
      </c>
      <c r="J105" s="125" t="s">
        <v>321</v>
      </c>
      <c r="K105" s="29"/>
      <c r="L105" s="29"/>
      <c r="M105" s="29"/>
      <c r="N105" s="29"/>
    </row>
    <row r="106" spans="1:14" ht="42" customHeight="1">
      <c r="A106" s="21"/>
      <c r="B106" s="265"/>
      <c r="C106" s="271"/>
      <c r="D106" s="267"/>
      <c r="E106" s="122" t="s">
        <v>339</v>
      </c>
      <c r="F106" s="123">
        <v>2021</v>
      </c>
      <c r="G106" s="124" t="s">
        <v>9</v>
      </c>
      <c r="H106" s="124" t="s">
        <v>315</v>
      </c>
      <c r="I106" s="124" t="s">
        <v>340</v>
      </c>
      <c r="J106" s="125" t="s">
        <v>341</v>
      </c>
      <c r="K106" s="29"/>
      <c r="L106" s="29"/>
      <c r="M106" s="29"/>
      <c r="N106" s="29"/>
    </row>
    <row r="107" spans="1:14" ht="42" customHeight="1">
      <c r="A107" s="21"/>
      <c r="B107" s="265"/>
      <c r="C107" s="271"/>
      <c r="D107" s="267"/>
      <c r="E107" s="122" t="s">
        <v>261</v>
      </c>
      <c r="F107" s="123">
        <v>2021</v>
      </c>
      <c r="G107" s="124" t="s">
        <v>9</v>
      </c>
      <c r="H107" s="124" t="s">
        <v>261</v>
      </c>
      <c r="I107" s="124" t="s">
        <v>344</v>
      </c>
      <c r="J107" s="125" t="s">
        <v>343</v>
      </c>
      <c r="K107" s="29"/>
      <c r="L107" s="29"/>
      <c r="M107" s="29"/>
      <c r="N107" s="29"/>
    </row>
    <row r="108" spans="1:14" ht="42" customHeight="1">
      <c r="A108" s="21"/>
      <c r="B108" s="265"/>
      <c r="C108" s="271"/>
      <c r="D108" s="267"/>
      <c r="E108" s="122" t="s">
        <v>299</v>
      </c>
      <c r="F108" s="123">
        <v>2021</v>
      </c>
      <c r="G108" s="124" t="s">
        <v>9</v>
      </c>
      <c r="H108" s="124" t="s">
        <v>299</v>
      </c>
      <c r="I108" s="124" t="s">
        <v>362</v>
      </c>
      <c r="J108" s="125" t="s">
        <v>363</v>
      </c>
      <c r="K108" s="29"/>
      <c r="L108" s="29"/>
      <c r="M108" s="29"/>
      <c r="N108" s="29"/>
    </row>
    <row r="109" spans="1:14" ht="42" customHeight="1">
      <c r="A109" s="21"/>
      <c r="B109" s="265"/>
      <c r="C109" s="271"/>
      <c r="D109" s="267"/>
      <c r="E109" s="122" t="s">
        <v>297</v>
      </c>
      <c r="F109" s="123">
        <v>2019</v>
      </c>
      <c r="G109" s="124" t="s">
        <v>9</v>
      </c>
      <c r="H109" s="124" t="s">
        <v>267</v>
      </c>
      <c r="I109" s="124" t="s">
        <v>114</v>
      </c>
      <c r="J109" s="125" t="s">
        <v>113</v>
      </c>
      <c r="K109" s="29"/>
      <c r="L109" s="29"/>
      <c r="M109" s="29"/>
      <c r="N109" s="29"/>
    </row>
    <row r="110" spans="1:14" ht="42" customHeight="1">
      <c r="A110" s="21"/>
      <c r="B110" s="265"/>
      <c r="C110" s="271"/>
      <c r="D110" s="267"/>
      <c r="E110" s="122" t="s">
        <v>297</v>
      </c>
      <c r="F110" s="123">
        <v>2019</v>
      </c>
      <c r="G110" s="124" t="s">
        <v>9</v>
      </c>
      <c r="H110" s="124" t="s">
        <v>298</v>
      </c>
      <c r="I110" s="124" t="s">
        <v>17</v>
      </c>
      <c r="J110" s="125" t="s">
        <v>16</v>
      </c>
      <c r="K110" s="29"/>
      <c r="L110" s="29"/>
      <c r="M110" s="29"/>
      <c r="N110" s="29"/>
    </row>
    <row r="111" spans="1:14" ht="42" customHeight="1">
      <c r="A111" s="21"/>
      <c r="B111" s="265"/>
      <c r="C111" s="271"/>
      <c r="D111" s="267"/>
      <c r="E111" s="122" t="s">
        <v>222</v>
      </c>
      <c r="F111" s="123">
        <v>2019</v>
      </c>
      <c r="G111" s="124" t="s">
        <v>83</v>
      </c>
      <c r="H111" s="124" t="s">
        <v>219</v>
      </c>
      <c r="I111" s="124" t="s">
        <v>218</v>
      </c>
      <c r="J111" s="125" t="s">
        <v>217</v>
      </c>
      <c r="K111" s="29"/>
      <c r="L111" s="29"/>
      <c r="M111" s="29"/>
      <c r="N111" s="29"/>
    </row>
    <row r="112" spans="1:14" ht="42" customHeight="1">
      <c r="A112" s="21"/>
      <c r="B112" s="265"/>
      <c r="C112" s="271"/>
      <c r="D112" s="267"/>
      <c r="E112" s="122" t="s">
        <v>157</v>
      </c>
      <c r="F112" s="123">
        <v>2019</v>
      </c>
      <c r="G112" s="124" t="s">
        <v>83</v>
      </c>
      <c r="H112" s="124" t="s">
        <v>73</v>
      </c>
      <c r="I112" s="124" t="s">
        <v>156</v>
      </c>
      <c r="J112" s="125" t="s">
        <v>155</v>
      </c>
      <c r="K112" s="29"/>
      <c r="L112" s="29"/>
      <c r="M112" s="29"/>
      <c r="N112" s="29"/>
    </row>
    <row r="113" spans="1:14" ht="42" customHeight="1">
      <c r="A113" s="21"/>
      <c r="B113" s="265"/>
      <c r="C113" s="271"/>
      <c r="D113" s="267"/>
      <c r="E113" s="122" t="s">
        <v>261</v>
      </c>
      <c r="F113" s="123">
        <v>2019</v>
      </c>
      <c r="G113" s="124" t="s">
        <v>9</v>
      </c>
      <c r="H113" s="124" t="s">
        <v>261</v>
      </c>
      <c r="I113" s="124" t="s">
        <v>208</v>
      </c>
      <c r="J113" s="125" t="s">
        <v>209</v>
      </c>
      <c r="K113" s="29"/>
      <c r="L113" s="29"/>
      <c r="M113" s="29"/>
      <c r="N113" s="29"/>
    </row>
    <row r="114" spans="1:14" ht="42" customHeight="1">
      <c r="A114" s="21"/>
      <c r="B114" s="265"/>
      <c r="C114" s="271"/>
      <c r="D114" s="267"/>
      <c r="E114" s="122" t="s">
        <v>145</v>
      </c>
      <c r="F114" s="123">
        <v>2017</v>
      </c>
      <c r="G114" s="124" t="s">
        <v>9</v>
      </c>
      <c r="H114" s="124" t="s">
        <v>145</v>
      </c>
      <c r="I114" s="124" t="s">
        <v>221</v>
      </c>
      <c r="J114" s="125" t="s">
        <v>220</v>
      </c>
      <c r="K114" s="29"/>
      <c r="L114" s="29"/>
      <c r="M114" s="29"/>
      <c r="N114" s="29"/>
    </row>
    <row r="115" spans="1:14" ht="42" customHeight="1">
      <c r="A115" s="21"/>
      <c r="B115" s="265">
        <v>161</v>
      </c>
      <c r="C115" s="271" t="s">
        <v>380</v>
      </c>
      <c r="D115" s="267" t="s">
        <v>429</v>
      </c>
      <c r="E115" s="122" t="s">
        <v>299</v>
      </c>
      <c r="F115" s="123">
        <v>2022</v>
      </c>
      <c r="G115" s="124" t="s">
        <v>548</v>
      </c>
      <c r="H115" s="124" t="s">
        <v>299</v>
      </c>
      <c r="I115" s="124" t="s">
        <v>448</v>
      </c>
      <c r="J115" s="125" t="s">
        <v>444</v>
      </c>
      <c r="K115" s="29"/>
      <c r="L115" s="29"/>
      <c r="M115" s="29"/>
      <c r="N115" s="29"/>
    </row>
    <row r="116" spans="1:14" ht="42" customHeight="1">
      <c r="A116" s="21"/>
      <c r="B116" s="265"/>
      <c r="C116" s="271"/>
      <c r="D116" s="267"/>
      <c r="E116" s="122" t="s">
        <v>101</v>
      </c>
      <c r="F116" s="123">
        <v>2021</v>
      </c>
      <c r="G116" s="124" t="s">
        <v>9</v>
      </c>
      <c r="H116" s="124" t="s">
        <v>491</v>
      </c>
      <c r="I116" s="124" t="s">
        <v>490</v>
      </c>
      <c r="J116" s="125" t="s">
        <v>489</v>
      </c>
      <c r="K116" s="29"/>
      <c r="L116" s="29"/>
      <c r="M116" s="29"/>
      <c r="N116" s="29"/>
    </row>
    <row r="117" spans="1:14" ht="42" customHeight="1">
      <c r="A117" s="21"/>
      <c r="B117" s="265"/>
      <c r="C117" s="271"/>
      <c r="D117" s="267"/>
      <c r="E117" s="128" t="s">
        <v>564</v>
      </c>
      <c r="F117" s="127">
        <v>2021</v>
      </c>
      <c r="G117" s="128" t="s">
        <v>9</v>
      </c>
      <c r="H117" s="128" t="s">
        <v>564</v>
      </c>
      <c r="I117" s="128" t="s">
        <v>449</v>
      </c>
      <c r="J117" s="129" t="s">
        <v>565</v>
      </c>
      <c r="K117" s="29"/>
      <c r="L117" s="29"/>
      <c r="M117" s="29"/>
      <c r="N117" s="29"/>
    </row>
    <row r="118" spans="1:14" ht="42" customHeight="1">
      <c r="A118" s="21"/>
      <c r="B118" s="265"/>
      <c r="C118" s="271"/>
      <c r="D118" s="267"/>
      <c r="E118" s="126" t="s">
        <v>447</v>
      </c>
      <c r="F118" s="127">
        <v>2021</v>
      </c>
      <c r="G118" s="128" t="s">
        <v>9</v>
      </c>
      <c r="H118" s="128" t="s">
        <v>299</v>
      </c>
      <c r="I118" s="128" t="s">
        <v>446</v>
      </c>
      <c r="J118" s="129" t="s">
        <v>445</v>
      </c>
      <c r="K118" s="29"/>
      <c r="L118" s="29"/>
      <c r="M118" s="29"/>
      <c r="N118" s="29"/>
    </row>
    <row r="119" spans="1:14" ht="42" customHeight="1">
      <c r="A119" s="21"/>
      <c r="B119" s="265"/>
      <c r="C119" s="271"/>
      <c r="D119" s="267"/>
      <c r="E119" s="122" t="s">
        <v>299</v>
      </c>
      <c r="F119" s="123">
        <v>2021</v>
      </c>
      <c r="G119" s="124" t="s">
        <v>9</v>
      </c>
      <c r="H119" s="124" t="s">
        <v>299</v>
      </c>
      <c r="I119" s="124" t="s">
        <v>383</v>
      </c>
      <c r="J119" s="125" t="s">
        <v>444</v>
      </c>
      <c r="K119" s="29"/>
      <c r="L119" s="29"/>
      <c r="M119" s="29"/>
      <c r="N119" s="29"/>
    </row>
    <row r="120" spans="1:14" ht="42" customHeight="1">
      <c r="A120" s="21"/>
      <c r="B120" s="265"/>
      <c r="C120" s="271"/>
      <c r="D120" s="267"/>
      <c r="E120" s="122" t="s">
        <v>261</v>
      </c>
      <c r="F120" s="123">
        <v>2021</v>
      </c>
      <c r="G120" s="124" t="s">
        <v>9</v>
      </c>
      <c r="H120" s="124" t="s">
        <v>261</v>
      </c>
      <c r="I120" s="124" t="s">
        <v>344</v>
      </c>
      <c r="J120" s="125" t="s">
        <v>343</v>
      </c>
      <c r="K120" s="29"/>
      <c r="L120" s="29"/>
      <c r="M120" s="29"/>
      <c r="N120" s="29"/>
    </row>
    <row r="121" spans="1:14" ht="42" customHeight="1">
      <c r="A121" s="21"/>
      <c r="B121" s="265"/>
      <c r="C121" s="271"/>
      <c r="D121" s="267"/>
      <c r="E121" s="122" t="s">
        <v>299</v>
      </c>
      <c r="F121" s="123">
        <v>2021</v>
      </c>
      <c r="G121" s="124" t="s">
        <v>9</v>
      </c>
      <c r="H121" s="124" t="s">
        <v>299</v>
      </c>
      <c r="I121" s="124" t="s">
        <v>362</v>
      </c>
      <c r="J121" s="125" t="s">
        <v>363</v>
      </c>
      <c r="K121" s="29"/>
      <c r="L121" s="29"/>
      <c r="M121" s="29"/>
      <c r="N121" s="29"/>
    </row>
    <row r="122" spans="1:14" ht="42" customHeight="1">
      <c r="A122" s="21"/>
      <c r="B122" s="265"/>
      <c r="C122" s="271"/>
      <c r="D122" s="267"/>
      <c r="E122" s="122" t="s">
        <v>297</v>
      </c>
      <c r="F122" s="123">
        <v>2019</v>
      </c>
      <c r="G122" s="124" t="s">
        <v>9</v>
      </c>
      <c r="H122" s="124" t="s">
        <v>298</v>
      </c>
      <c r="I122" s="124" t="s">
        <v>17</v>
      </c>
      <c r="J122" s="125" t="s">
        <v>16</v>
      </c>
      <c r="K122" s="29"/>
      <c r="L122" s="29"/>
      <c r="M122" s="29"/>
      <c r="N122" s="29"/>
    </row>
    <row r="123" spans="1:14" ht="42" customHeight="1">
      <c r="A123" s="21"/>
      <c r="B123" s="265"/>
      <c r="C123" s="271"/>
      <c r="D123" s="267"/>
      <c r="E123" s="122" t="s">
        <v>297</v>
      </c>
      <c r="F123" s="123">
        <v>2019</v>
      </c>
      <c r="G123" s="124" t="s">
        <v>9</v>
      </c>
      <c r="H123" s="124" t="s">
        <v>267</v>
      </c>
      <c r="I123" s="124" t="s">
        <v>114</v>
      </c>
      <c r="J123" s="125" t="s">
        <v>113</v>
      </c>
      <c r="K123" s="29"/>
      <c r="L123" s="29"/>
      <c r="M123" s="29"/>
      <c r="N123" s="29"/>
    </row>
    <row r="124" spans="1:14" ht="42" customHeight="1">
      <c r="A124" s="21"/>
      <c r="B124" s="265"/>
      <c r="C124" s="271"/>
      <c r="D124" s="267"/>
      <c r="E124" s="122" t="s">
        <v>187</v>
      </c>
      <c r="F124" s="123">
        <v>2019</v>
      </c>
      <c r="G124" s="124" t="s">
        <v>9</v>
      </c>
      <c r="H124" s="124" t="s">
        <v>186</v>
      </c>
      <c r="I124" s="124" t="s">
        <v>184</v>
      </c>
      <c r="J124" s="125" t="s">
        <v>185</v>
      </c>
      <c r="K124" s="29"/>
      <c r="L124" s="29"/>
      <c r="M124" s="29"/>
      <c r="N124" s="29"/>
    </row>
    <row r="125" spans="1:14" ht="42" customHeight="1">
      <c r="A125" s="21"/>
      <c r="B125" s="265"/>
      <c r="C125" s="271"/>
      <c r="D125" s="267"/>
      <c r="E125" s="122" t="s">
        <v>101</v>
      </c>
      <c r="F125" s="123">
        <v>2020</v>
      </c>
      <c r="G125" s="124" t="s">
        <v>9</v>
      </c>
      <c r="H125" s="124" t="s">
        <v>101</v>
      </c>
      <c r="I125" s="124" t="s">
        <v>107</v>
      </c>
      <c r="J125" s="125" t="s">
        <v>481</v>
      </c>
      <c r="K125" s="29"/>
      <c r="L125" s="29"/>
      <c r="M125" s="29"/>
      <c r="N125" s="29"/>
    </row>
    <row r="126" spans="1:14" ht="42" customHeight="1">
      <c r="A126" s="21"/>
      <c r="B126" s="265"/>
      <c r="C126" s="271"/>
      <c r="D126" s="267"/>
      <c r="E126" s="122" t="s">
        <v>38</v>
      </c>
      <c r="F126" s="123">
        <v>2018</v>
      </c>
      <c r="G126" s="124" t="s">
        <v>9</v>
      </c>
      <c r="H126" s="124" t="s">
        <v>37</v>
      </c>
      <c r="I126" s="124" t="s">
        <v>39</v>
      </c>
      <c r="J126" s="125" t="s">
        <v>36</v>
      </c>
      <c r="K126" s="29"/>
      <c r="L126" s="29"/>
      <c r="M126" s="29"/>
      <c r="N126" s="29"/>
    </row>
    <row r="127" spans="1:14" ht="42" customHeight="1">
      <c r="A127" s="21"/>
      <c r="B127" s="265">
        <v>155</v>
      </c>
      <c r="C127" s="271" t="s">
        <v>239</v>
      </c>
      <c r="D127" s="267" t="s">
        <v>430</v>
      </c>
      <c r="E127" s="122" t="s">
        <v>299</v>
      </c>
      <c r="F127" s="123">
        <v>2022</v>
      </c>
      <c r="G127" s="124" t="s">
        <v>548</v>
      </c>
      <c r="H127" s="124" t="s">
        <v>299</v>
      </c>
      <c r="I127" s="124" t="s">
        <v>448</v>
      </c>
      <c r="J127" s="125" t="s">
        <v>444</v>
      </c>
      <c r="K127" s="29"/>
      <c r="L127" s="29"/>
      <c r="M127" s="29"/>
      <c r="N127" s="29"/>
    </row>
    <row r="128" spans="1:14" ht="42" customHeight="1">
      <c r="A128" s="21"/>
      <c r="B128" s="265"/>
      <c r="C128" s="271"/>
      <c r="D128" s="267"/>
      <c r="E128" s="126" t="s">
        <v>339</v>
      </c>
      <c r="F128" s="127">
        <v>2022</v>
      </c>
      <c r="G128" s="128" t="s">
        <v>9</v>
      </c>
      <c r="H128" s="128" t="s">
        <v>315</v>
      </c>
      <c r="I128" s="128" t="s">
        <v>450</v>
      </c>
      <c r="J128" s="129" t="s">
        <v>451</v>
      </c>
      <c r="K128" s="29"/>
      <c r="L128" s="29"/>
      <c r="M128" s="29"/>
      <c r="N128" s="29"/>
    </row>
    <row r="129" spans="1:14" ht="42" customHeight="1">
      <c r="A129" s="21"/>
      <c r="B129" s="265"/>
      <c r="C129" s="271"/>
      <c r="D129" s="267"/>
      <c r="E129" s="126" t="s">
        <v>465</v>
      </c>
      <c r="F129" s="127">
        <v>2022</v>
      </c>
      <c r="G129" s="128" t="s">
        <v>9</v>
      </c>
      <c r="H129" s="128" t="s">
        <v>308</v>
      </c>
      <c r="I129" s="128" t="s">
        <v>464</v>
      </c>
      <c r="J129" s="129" t="s">
        <v>463</v>
      </c>
      <c r="K129" s="29"/>
      <c r="L129" s="29"/>
      <c r="M129" s="29"/>
      <c r="N129" s="29"/>
    </row>
    <row r="130" spans="1:14" ht="42" customHeight="1">
      <c r="A130" s="21"/>
      <c r="B130" s="265"/>
      <c r="C130" s="271"/>
      <c r="D130" s="267"/>
      <c r="E130" s="126" t="s">
        <v>470</v>
      </c>
      <c r="F130" s="127">
        <v>2022</v>
      </c>
      <c r="G130" s="128" t="s">
        <v>9</v>
      </c>
      <c r="H130" s="128" t="s">
        <v>375</v>
      </c>
      <c r="I130" s="128" t="s">
        <v>469</v>
      </c>
      <c r="J130" s="129" t="s">
        <v>468</v>
      </c>
      <c r="K130" s="29"/>
      <c r="L130" s="29"/>
      <c r="M130" s="29"/>
      <c r="N130" s="29"/>
    </row>
    <row r="131" spans="1:14" ht="42" customHeight="1">
      <c r="A131" s="21"/>
      <c r="B131" s="265"/>
      <c r="C131" s="271"/>
      <c r="D131" s="267"/>
      <c r="E131" s="126" t="s">
        <v>31</v>
      </c>
      <c r="F131" s="127">
        <v>2022</v>
      </c>
      <c r="G131" s="128" t="s">
        <v>9</v>
      </c>
      <c r="H131" s="128" t="s">
        <v>462</v>
      </c>
      <c r="I131" s="128" t="s">
        <v>460</v>
      </c>
      <c r="J131" s="129" t="s">
        <v>461</v>
      </c>
      <c r="K131" s="29"/>
      <c r="L131" s="29"/>
      <c r="M131" s="29"/>
      <c r="N131" s="29"/>
    </row>
    <row r="132" spans="1:14" ht="42" customHeight="1">
      <c r="A132" s="21"/>
      <c r="B132" s="265"/>
      <c r="C132" s="271"/>
      <c r="D132" s="267"/>
      <c r="E132" s="126" t="s">
        <v>467</v>
      </c>
      <c r="F132" s="127">
        <v>2022</v>
      </c>
      <c r="G132" s="128" t="s">
        <v>9</v>
      </c>
      <c r="H132" s="128" t="s">
        <v>219</v>
      </c>
      <c r="I132" s="128" t="s">
        <v>466</v>
      </c>
      <c r="J132" s="129" t="s">
        <v>471</v>
      </c>
      <c r="K132" s="29"/>
      <c r="L132" s="29"/>
      <c r="M132" s="29"/>
      <c r="N132" s="29"/>
    </row>
    <row r="133" spans="1:14" ht="42" customHeight="1">
      <c r="A133" s="21"/>
      <c r="B133" s="265"/>
      <c r="C133" s="271"/>
      <c r="D133" s="267"/>
      <c r="E133" s="122" t="s">
        <v>299</v>
      </c>
      <c r="F133" s="123">
        <v>2021</v>
      </c>
      <c r="G133" s="124" t="s">
        <v>9</v>
      </c>
      <c r="H133" s="124" t="s">
        <v>299</v>
      </c>
      <c r="I133" s="124" t="s">
        <v>383</v>
      </c>
      <c r="J133" s="125" t="s">
        <v>444</v>
      </c>
      <c r="K133" s="29"/>
      <c r="L133" s="29"/>
      <c r="M133" s="29"/>
      <c r="N133" s="29"/>
    </row>
    <row r="134" spans="1:14" ht="42" customHeight="1">
      <c r="A134" s="21"/>
      <c r="B134" s="265"/>
      <c r="C134" s="271"/>
      <c r="D134" s="267"/>
      <c r="E134" s="128" t="s">
        <v>564</v>
      </c>
      <c r="F134" s="127">
        <v>2021</v>
      </c>
      <c r="G134" s="128" t="s">
        <v>9</v>
      </c>
      <c r="H134" s="128" t="s">
        <v>564</v>
      </c>
      <c r="I134" s="128" t="s">
        <v>449</v>
      </c>
      <c r="J134" s="129" t="s">
        <v>565</v>
      </c>
      <c r="K134" s="29"/>
      <c r="L134" s="29"/>
      <c r="M134" s="29"/>
      <c r="N134" s="29"/>
    </row>
    <row r="135" spans="1:14" ht="42" customHeight="1">
      <c r="A135" s="21"/>
      <c r="B135" s="265"/>
      <c r="C135" s="271"/>
      <c r="D135" s="267"/>
      <c r="E135" s="126" t="s">
        <v>447</v>
      </c>
      <c r="F135" s="127">
        <v>2021</v>
      </c>
      <c r="G135" s="128" t="s">
        <v>9</v>
      </c>
      <c r="H135" s="128" t="s">
        <v>299</v>
      </c>
      <c r="I135" s="128" t="s">
        <v>446</v>
      </c>
      <c r="J135" s="129" t="s">
        <v>445</v>
      </c>
      <c r="K135" s="29"/>
      <c r="L135" s="29"/>
      <c r="M135" s="29"/>
      <c r="N135" s="29"/>
    </row>
    <row r="136" spans="1:14" ht="42" customHeight="1">
      <c r="A136" s="21"/>
      <c r="B136" s="265"/>
      <c r="C136" s="271"/>
      <c r="D136" s="267"/>
      <c r="E136" s="122" t="s">
        <v>339</v>
      </c>
      <c r="F136" s="123">
        <v>2021</v>
      </c>
      <c r="G136" s="124" t="s">
        <v>9</v>
      </c>
      <c r="H136" s="124" t="s">
        <v>315</v>
      </c>
      <c r="I136" s="124" t="s">
        <v>316</v>
      </c>
      <c r="J136" s="125" t="s">
        <v>317</v>
      </c>
      <c r="K136" s="29"/>
      <c r="L136" s="29"/>
      <c r="M136" s="29"/>
      <c r="N136" s="29"/>
    </row>
    <row r="137" spans="1:14" ht="42" customHeight="1">
      <c r="A137" s="21"/>
      <c r="B137" s="265"/>
      <c r="C137" s="271"/>
      <c r="D137" s="267"/>
      <c r="E137" s="122" t="s">
        <v>339</v>
      </c>
      <c r="F137" s="123">
        <v>2021</v>
      </c>
      <c r="G137" s="124" t="s">
        <v>9</v>
      </c>
      <c r="H137" s="124" t="s">
        <v>315</v>
      </c>
      <c r="I137" s="124" t="s">
        <v>318</v>
      </c>
      <c r="J137" s="125" t="s">
        <v>319</v>
      </c>
      <c r="K137" s="29"/>
      <c r="L137" s="29"/>
      <c r="M137" s="29"/>
      <c r="N137" s="29"/>
    </row>
    <row r="138" spans="1:14" ht="42" customHeight="1">
      <c r="A138" s="21"/>
      <c r="B138" s="265"/>
      <c r="C138" s="271"/>
      <c r="D138" s="267"/>
      <c r="E138" s="122" t="s">
        <v>339</v>
      </c>
      <c r="F138" s="123">
        <v>2021</v>
      </c>
      <c r="G138" s="124" t="s">
        <v>9</v>
      </c>
      <c r="H138" s="124" t="s">
        <v>315</v>
      </c>
      <c r="I138" s="124" t="s">
        <v>320</v>
      </c>
      <c r="J138" s="125" t="s">
        <v>321</v>
      </c>
      <c r="K138" s="29"/>
      <c r="L138" s="29"/>
      <c r="M138" s="29"/>
      <c r="N138" s="29"/>
    </row>
    <row r="139" spans="1:14" ht="42" customHeight="1">
      <c r="A139" s="21"/>
      <c r="B139" s="265"/>
      <c r="C139" s="271"/>
      <c r="D139" s="267"/>
      <c r="E139" s="122" t="s">
        <v>339</v>
      </c>
      <c r="F139" s="123">
        <v>2021</v>
      </c>
      <c r="G139" s="124" t="s">
        <v>9</v>
      </c>
      <c r="H139" s="124" t="s">
        <v>315</v>
      </c>
      <c r="I139" s="124" t="s">
        <v>340</v>
      </c>
      <c r="J139" s="125" t="s">
        <v>341</v>
      </c>
      <c r="K139" s="29"/>
      <c r="L139" s="29"/>
      <c r="M139" s="29"/>
      <c r="N139" s="29"/>
    </row>
    <row r="140" spans="1:14" ht="42" customHeight="1">
      <c r="A140" s="21"/>
      <c r="B140" s="265"/>
      <c r="C140" s="271"/>
      <c r="D140" s="267"/>
      <c r="E140" s="122" t="s">
        <v>261</v>
      </c>
      <c r="F140" s="123">
        <v>2021</v>
      </c>
      <c r="G140" s="124" t="s">
        <v>9</v>
      </c>
      <c r="H140" s="124" t="s">
        <v>261</v>
      </c>
      <c r="I140" s="124" t="s">
        <v>344</v>
      </c>
      <c r="J140" s="125" t="s">
        <v>343</v>
      </c>
      <c r="K140" s="29"/>
      <c r="L140" s="29"/>
      <c r="M140" s="29"/>
      <c r="N140" s="29"/>
    </row>
    <row r="141" spans="1:14" ht="42" customHeight="1">
      <c r="A141" s="21"/>
      <c r="B141" s="265"/>
      <c r="C141" s="271"/>
      <c r="D141" s="267"/>
      <c r="E141" s="122" t="s">
        <v>299</v>
      </c>
      <c r="F141" s="123">
        <v>2021</v>
      </c>
      <c r="G141" s="124" t="s">
        <v>9</v>
      </c>
      <c r="H141" s="124" t="s">
        <v>299</v>
      </c>
      <c r="I141" s="124" t="s">
        <v>362</v>
      </c>
      <c r="J141" s="125" t="s">
        <v>363</v>
      </c>
      <c r="K141" s="29"/>
      <c r="L141" s="29"/>
      <c r="M141" s="29"/>
      <c r="N141" s="29"/>
    </row>
    <row r="142" spans="1:14" ht="42" customHeight="1">
      <c r="A142" s="21"/>
      <c r="B142" s="265"/>
      <c r="C142" s="271"/>
      <c r="D142" s="267"/>
      <c r="E142" s="122" t="s">
        <v>360</v>
      </c>
      <c r="F142" s="123">
        <v>2021</v>
      </c>
      <c r="G142" s="124" t="s">
        <v>9</v>
      </c>
      <c r="H142" s="124" t="s">
        <v>360</v>
      </c>
      <c r="I142" s="124" t="s">
        <v>358</v>
      </c>
      <c r="J142" s="125" t="s">
        <v>359</v>
      </c>
      <c r="K142" s="29"/>
      <c r="L142" s="29"/>
      <c r="M142" s="29"/>
      <c r="N142" s="29"/>
    </row>
    <row r="143" spans="1:14" ht="42" customHeight="1">
      <c r="A143" s="21"/>
      <c r="B143" s="265"/>
      <c r="C143" s="271"/>
      <c r="D143" s="267"/>
      <c r="E143" s="122" t="s">
        <v>181</v>
      </c>
      <c r="F143" s="123">
        <v>2020</v>
      </c>
      <c r="G143" s="124" t="s">
        <v>9</v>
      </c>
      <c r="H143" s="124" t="s">
        <v>145</v>
      </c>
      <c r="I143" s="124" t="s">
        <v>183</v>
      </c>
      <c r="J143" s="125" t="s">
        <v>182</v>
      </c>
      <c r="K143" s="29"/>
      <c r="L143" s="29"/>
      <c r="M143" s="29"/>
      <c r="N143" s="29"/>
    </row>
    <row r="144" spans="1:14" ht="42" customHeight="1">
      <c r="A144" s="21"/>
      <c r="B144" s="265"/>
      <c r="C144" s="271"/>
      <c r="D144" s="267"/>
      <c r="E144" s="122" t="s">
        <v>339</v>
      </c>
      <c r="F144" s="123">
        <v>2019</v>
      </c>
      <c r="G144" s="124" t="s">
        <v>9</v>
      </c>
      <c r="H144" s="124" t="s">
        <v>315</v>
      </c>
      <c r="I144" s="124" t="s">
        <v>176</v>
      </c>
      <c r="J144" s="125" t="s">
        <v>177</v>
      </c>
      <c r="K144" s="29"/>
      <c r="L144" s="29"/>
      <c r="M144" s="29"/>
      <c r="N144" s="29"/>
    </row>
    <row r="145" spans="1:14" ht="42" customHeight="1">
      <c r="A145" s="21"/>
      <c r="B145" s="265"/>
      <c r="C145" s="271"/>
      <c r="D145" s="267"/>
      <c r="E145" s="122" t="s">
        <v>142</v>
      </c>
      <c r="F145" s="123">
        <v>2019</v>
      </c>
      <c r="G145" s="124" t="s">
        <v>83</v>
      </c>
      <c r="H145" s="124" t="s">
        <v>142</v>
      </c>
      <c r="I145" s="124" t="s">
        <v>194</v>
      </c>
      <c r="J145" s="125" t="s">
        <v>193</v>
      </c>
      <c r="K145" s="29"/>
      <c r="L145" s="29"/>
      <c r="M145" s="29"/>
      <c r="N145" s="29"/>
    </row>
    <row r="146" spans="1:14" ht="42" customHeight="1">
      <c r="A146" s="21"/>
      <c r="B146" s="265">
        <v>156</v>
      </c>
      <c r="C146" s="271" t="s">
        <v>561</v>
      </c>
      <c r="D146" s="267" t="s">
        <v>431</v>
      </c>
      <c r="E146" s="122" t="s">
        <v>299</v>
      </c>
      <c r="F146" s="123">
        <v>2022</v>
      </c>
      <c r="G146" s="124" t="s">
        <v>548</v>
      </c>
      <c r="H146" s="124" t="s">
        <v>299</v>
      </c>
      <c r="I146" s="124" t="s">
        <v>448</v>
      </c>
      <c r="J146" s="125" t="s">
        <v>444</v>
      </c>
      <c r="K146" s="29"/>
      <c r="L146" s="29"/>
      <c r="M146" s="29"/>
      <c r="N146" s="29"/>
    </row>
    <row r="147" spans="1:14" ht="42" customHeight="1">
      <c r="A147" s="21"/>
      <c r="B147" s="265"/>
      <c r="C147" s="271"/>
      <c r="D147" s="267"/>
      <c r="E147" s="126" t="s">
        <v>339</v>
      </c>
      <c r="F147" s="127">
        <v>2022</v>
      </c>
      <c r="G147" s="128" t="s">
        <v>9</v>
      </c>
      <c r="H147" s="128" t="s">
        <v>315</v>
      </c>
      <c r="I147" s="128" t="s">
        <v>450</v>
      </c>
      <c r="J147" s="129" t="s">
        <v>451</v>
      </c>
      <c r="K147" s="29"/>
      <c r="L147" s="29"/>
      <c r="M147" s="29"/>
      <c r="N147" s="29"/>
    </row>
    <row r="148" spans="1:14" ht="42" customHeight="1">
      <c r="A148" s="21"/>
      <c r="B148" s="265"/>
      <c r="C148" s="271"/>
      <c r="D148" s="267"/>
      <c r="E148" s="126" t="s">
        <v>465</v>
      </c>
      <c r="F148" s="127">
        <v>2022</v>
      </c>
      <c r="G148" s="128" t="s">
        <v>9</v>
      </c>
      <c r="H148" s="128" t="s">
        <v>308</v>
      </c>
      <c r="I148" s="128" t="s">
        <v>464</v>
      </c>
      <c r="J148" s="129" t="s">
        <v>463</v>
      </c>
      <c r="K148" s="29"/>
      <c r="L148" s="29"/>
      <c r="M148" s="29"/>
      <c r="N148" s="29"/>
    </row>
    <row r="149" spans="1:14" ht="42" customHeight="1">
      <c r="A149" s="21"/>
      <c r="B149" s="265"/>
      <c r="C149" s="271"/>
      <c r="D149" s="267"/>
      <c r="E149" s="126" t="s">
        <v>470</v>
      </c>
      <c r="F149" s="127">
        <v>2022</v>
      </c>
      <c r="G149" s="128" t="s">
        <v>9</v>
      </c>
      <c r="H149" s="128" t="s">
        <v>375</v>
      </c>
      <c r="I149" s="128" t="s">
        <v>469</v>
      </c>
      <c r="J149" s="129" t="s">
        <v>468</v>
      </c>
      <c r="K149" s="29"/>
      <c r="L149" s="29"/>
      <c r="M149" s="29"/>
      <c r="N149" s="29"/>
    </row>
    <row r="150" spans="1:14" ht="42" customHeight="1">
      <c r="A150" s="21"/>
      <c r="B150" s="265"/>
      <c r="C150" s="271"/>
      <c r="D150" s="267"/>
      <c r="E150" s="126" t="s">
        <v>31</v>
      </c>
      <c r="F150" s="127">
        <v>2022</v>
      </c>
      <c r="G150" s="128" t="s">
        <v>9</v>
      </c>
      <c r="H150" s="128" t="s">
        <v>462</v>
      </c>
      <c r="I150" s="128" t="s">
        <v>460</v>
      </c>
      <c r="J150" s="129" t="s">
        <v>461</v>
      </c>
      <c r="K150" s="29"/>
      <c r="L150" s="29"/>
      <c r="M150" s="29"/>
      <c r="N150" s="29"/>
    </row>
    <row r="151" spans="1:14" ht="42" customHeight="1">
      <c r="A151" s="21"/>
      <c r="B151" s="265"/>
      <c r="C151" s="271"/>
      <c r="D151" s="267"/>
      <c r="E151" s="126" t="s">
        <v>467</v>
      </c>
      <c r="F151" s="127">
        <v>2022</v>
      </c>
      <c r="G151" s="128" t="s">
        <v>9</v>
      </c>
      <c r="H151" s="128" t="s">
        <v>219</v>
      </c>
      <c r="I151" s="128" t="s">
        <v>466</v>
      </c>
      <c r="J151" s="129" t="s">
        <v>471</v>
      </c>
      <c r="K151" s="29"/>
      <c r="L151" s="29"/>
      <c r="M151" s="29"/>
      <c r="N151" s="29"/>
    </row>
    <row r="152" spans="1:14" ht="42" customHeight="1">
      <c r="A152" s="21"/>
      <c r="B152" s="265"/>
      <c r="C152" s="271"/>
      <c r="D152" s="267"/>
      <c r="E152" s="122" t="s">
        <v>299</v>
      </c>
      <c r="F152" s="123">
        <v>2021</v>
      </c>
      <c r="G152" s="124" t="s">
        <v>9</v>
      </c>
      <c r="H152" s="124" t="s">
        <v>299</v>
      </c>
      <c r="I152" s="124" t="s">
        <v>383</v>
      </c>
      <c r="J152" s="125" t="s">
        <v>444</v>
      </c>
      <c r="K152" s="29"/>
      <c r="L152" s="29"/>
      <c r="M152" s="29"/>
      <c r="N152" s="29"/>
    </row>
    <row r="153" spans="1:14" ht="42" customHeight="1">
      <c r="A153" s="21"/>
      <c r="B153" s="265"/>
      <c r="C153" s="271"/>
      <c r="D153" s="267"/>
      <c r="E153" s="128" t="s">
        <v>564</v>
      </c>
      <c r="F153" s="127">
        <v>2021</v>
      </c>
      <c r="G153" s="128" t="s">
        <v>9</v>
      </c>
      <c r="H153" s="128" t="s">
        <v>564</v>
      </c>
      <c r="I153" s="128" t="s">
        <v>449</v>
      </c>
      <c r="J153" s="129" t="s">
        <v>565</v>
      </c>
      <c r="K153" s="29"/>
      <c r="L153" s="29"/>
      <c r="M153" s="29"/>
      <c r="N153" s="29"/>
    </row>
    <row r="154" spans="1:14" ht="42" customHeight="1">
      <c r="A154" s="21"/>
      <c r="B154" s="265"/>
      <c r="C154" s="271"/>
      <c r="D154" s="267"/>
      <c r="E154" s="126" t="s">
        <v>447</v>
      </c>
      <c r="F154" s="127">
        <v>2021</v>
      </c>
      <c r="G154" s="128" t="s">
        <v>9</v>
      </c>
      <c r="H154" s="128" t="s">
        <v>299</v>
      </c>
      <c r="I154" s="128" t="s">
        <v>446</v>
      </c>
      <c r="J154" s="129" t="s">
        <v>445</v>
      </c>
      <c r="K154" s="29"/>
      <c r="L154" s="29"/>
      <c r="M154" s="29"/>
      <c r="N154" s="29"/>
    </row>
    <row r="155" spans="1:14" ht="42" customHeight="1">
      <c r="A155" s="21"/>
      <c r="B155" s="265"/>
      <c r="C155" s="271"/>
      <c r="D155" s="267"/>
      <c r="E155" s="122" t="s">
        <v>339</v>
      </c>
      <c r="F155" s="123">
        <v>2021</v>
      </c>
      <c r="G155" s="124" t="s">
        <v>9</v>
      </c>
      <c r="H155" s="124" t="s">
        <v>315</v>
      </c>
      <c r="I155" s="124" t="s">
        <v>316</v>
      </c>
      <c r="J155" s="125" t="s">
        <v>317</v>
      </c>
      <c r="K155" s="29"/>
      <c r="L155" s="29"/>
      <c r="M155" s="29"/>
      <c r="N155" s="29"/>
    </row>
    <row r="156" spans="1:14" ht="42" customHeight="1">
      <c r="A156" s="21"/>
      <c r="B156" s="265"/>
      <c r="C156" s="271"/>
      <c r="D156" s="267"/>
      <c r="E156" s="122" t="s">
        <v>339</v>
      </c>
      <c r="F156" s="123">
        <v>2021</v>
      </c>
      <c r="G156" s="124" t="s">
        <v>9</v>
      </c>
      <c r="H156" s="124" t="s">
        <v>315</v>
      </c>
      <c r="I156" s="124" t="s">
        <v>318</v>
      </c>
      <c r="J156" s="125" t="s">
        <v>319</v>
      </c>
      <c r="K156" s="29"/>
      <c r="L156" s="29"/>
      <c r="M156" s="29"/>
      <c r="N156" s="29"/>
    </row>
    <row r="157" spans="1:14" ht="42" customHeight="1">
      <c r="A157" s="21"/>
      <c r="B157" s="265"/>
      <c r="C157" s="271"/>
      <c r="D157" s="267"/>
      <c r="E157" s="122" t="s">
        <v>339</v>
      </c>
      <c r="F157" s="123">
        <v>2021</v>
      </c>
      <c r="G157" s="124" t="s">
        <v>9</v>
      </c>
      <c r="H157" s="124" t="s">
        <v>315</v>
      </c>
      <c r="I157" s="124" t="s">
        <v>320</v>
      </c>
      <c r="J157" s="125" t="s">
        <v>321</v>
      </c>
      <c r="K157" s="29"/>
      <c r="L157" s="29"/>
      <c r="M157" s="29"/>
      <c r="N157" s="29"/>
    </row>
    <row r="158" spans="1:14" ht="42" customHeight="1">
      <c r="A158" s="21"/>
      <c r="B158" s="265"/>
      <c r="C158" s="271"/>
      <c r="D158" s="267"/>
      <c r="E158" s="122" t="s">
        <v>339</v>
      </c>
      <c r="F158" s="123">
        <v>2021</v>
      </c>
      <c r="G158" s="124" t="s">
        <v>9</v>
      </c>
      <c r="H158" s="124" t="s">
        <v>315</v>
      </c>
      <c r="I158" s="124" t="s">
        <v>340</v>
      </c>
      <c r="J158" s="125" t="s">
        <v>341</v>
      </c>
      <c r="K158" s="29"/>
      <c r="L158" s="29"/>
      <c r="M158" s="29"/>
      <c r="N158" s="29"/>
    </row>
    <row r="159" spans="1:14" ht="42" customHeight="1">
      <c r="A159" s="21"/>
      <c r="B159" s="265"/>
      <c r="C159" s="271"/>
      <c r="D159" s="267"/>
      <c r="E159" s="122" t="s">
        <v>299</v>
      </c>
      <c r="F159" s="123">
        <v>2021</v>
      </c>
      <c r="G159" s="124" t="s">
        <v>9</v>
      </c>
      <c r="H159" s="124" t="s">
        <v>299</v>
      </c>
      <c r="I159" s="124" t="s">
        <v>362</v>
      </c>
      <c r="J159" s="125" t="s">
        <v>363</v>
      </c>
      <c r="K159" s="29"/>
      <c r="L159" s="29"/>
      <c r="M159" s="29"/>
      <c r="N159" s="29"/>
    </row>
    <row r="160" spans="1:14" ht="42" customHeight="1">
      <c r="A160" s="21"/>
      <c r="B160" s="265"/>
      <c r="C160" s="271"/>
      <c r="D160" s="267"/>
      <c r="E160" s="122" t="s">
        <v>261</v>
      </c>
      <c r="F160" s="123">
        <v>2021</v>
      </c>
      <c r="G160" s="124" t="s">
        <v>9</v>
      </c>
      <c r="H160" s="124" t="s">
        <v>261</v>
      </c>
      <c r="I160" s="124" t="s">
        <v>344</v>
      </c>
      <c r="J160" s="125" t="s">
        <v>343</v>
      </c>
      <c r="K160" s="29"/>
      <c r="L160" s="29"/>
      <c r="M160" s="29"/>
      <c r="N160" s="29"/>
    </row>
    <row r="161" spans="1:14" ht="42" customHeight="1">
      <c r="A161" s="21"/>
      <c r="B161" s="265"/>
      <c r="C161" s="271"/>
      <c r="D161" s="267"/>
      <c r="E161" s="122" t="s">
        <v>360</v>
      </c>
      <c r="F161" s="123">
        <v>2021</v>
      </c>
      <c r="G161" s="124" t="s">
        <v>9</v>
      </c>
      <c r="H161" s="124" t="s">
        <v>360</v>
      </c>
      <c r="I161" s="124" t="s">
        <v>358</v>
      </c>
      <c r="J161" s="125" t="s">
        <v>359</v>
      </c>
      <c r="K161" s="29"/>
      <c r="L161" s="29"/>
      <c r="M161" s="29"/>
      <c r="N161" s="29"/>
    </row>
    <row r="162" spans="1:14" ht="42" customHeight="1">
      <c r="A162" s="21"/>
      <c r="B162" s="265"/>
      <c r="C162" s="271"/>
      <c r="D162" s="267"/>
      <c r="E162" s="122" t="s">
        <v>339</v>
      </c>
      <c r="F162" s="123">
        <v>2019</v>
      </c>
      <c r="G162" s="124" t="s">
        <v>9</v>
      </c>
      <c r="H162" s="124" t="s">
        <v>315</v>
      </c>
      <c r="I162" s="124" t="s">
        <v>176</v>
      </c>
      <c r="J162" s="125" t="s">
        <v>177</v>
      </c>
      <c r="K162" s="29"/>
      <c r="L162" s="29"/>
      <c r="M162" s="29"/>
      <c r="N162" s="29"/>
    </row>
    <row r="163" spans="1:14" ht="42" customHeight="1">
      <c r="A163" s="21"/>
      <c r="B163" s="265"/>
      <c r="C163" s="271"/>
      <c r="D163" s="267"/>
      <c r="E163" s="122" t="s">
        <v>100</v>
      </c>
      <c r="F163" s="123">
        <v>2019</v>
      </c>
      <c r="G163" s="124" t="s">
        <v>273</v>
      </c>
      <c r="H163" s="124" t="s">
        <v>100</v>
      </c>
      <c r="I163" s="124" t="s">
        <v>272</v>
      </c>
      <c r="J163" s="125" t="s">
        <v>271</v>
      </c>
      <c r="K163" s="29"/>
      <c r="L163" s="29"/>
      <c r="M163" s="29"/>
      <c r="N163" s="29"/>
    </row>
    <row r="164" spans="1:14" ht="42" customHeight="1">
      <c r="A164" s="21"/>
      <c r="B164" s="265">
        <v>157</v>
      </c>
      <c r="C164" s="271" t="s">
        <v>562</v>
      </c>
      <c r="D164" s="267" t="s">
        <v>432</v>
      </c>
      <c r="E164" s="122" t="s">
        <v>299</v>
      </c>
      <c r="F164" s="123">
        <v>2022</v>
      </c>
      <c r="G164" s="124" t="s">
        <v>548</v>
      </c>
      <c r="H164" s="124" t="s">
        <v>299</v>
      </c>
      <c r="I164" s="124" t="s">
        <v>448</v>
      </c>
      <c r="J164" s="125" t="s">
        <v>444</v>
      </c>
      <c r="K164" s="29"/>
      <c r="L164" s="29"/>
      <c r="M164" s="29"/>
      <c r="N164" s="29"/>
    </row>
    <row r="165" spans="1:14" ht="42" customHeight="1">
      <c r="A165" s="21"/>
      <c r="B165" s="265"/>
      <c r="C165" s="271"/>
      <c r="D165" s="267"/>
      <c r="E165" s="126" t="s">
        <v>339</v>
      </c>
      <c r="F165" s="127">
        <v>2022</v>
      </c>
      <c r="G165" s="128" t="s">
        <v>9</v>
      </c>
      <c r="H165" s="128" t="s">
        <v>315</v>
      </c>
      <c r="I165" s="128" t="s">
        <v>450</v>
      </c>
      <c r="J165" s="129" t="s">
        <v>451</v>
      </c>
      <c r="K165" s="29"/>
      <c r="L165" s="29"/>
      <c r="M165" s="29"/>
      <c r="N165" s="29"/>
    </row>
    <row r="166" spans="1:14" ht="42" customHeight="1">
      <c r="A166" s="21"/>
      <c r="B166" s="265"/>
      <c r="C166" s="271"/>
      <c r="D166" s="267"/>
      <c r="E166" s="126" t="s">
        <v>465</v>
      </c>
      <c r="F166" s="127">
        <v>2022</v>
      </c>
      <c r="G166" s="128" t="s">
        <v>9</v>
      </c>
      <c r="H166" s="128" t="s">
        <v>308</v>
      </c>
      <c r="I166" s="128" t="s">
        <v>464</v>
      </c>
      <c r="J166" s="129" t="s">
        <v>463</v>
      </c>
      <c r="K166" s="29"/>
      <c r="L166" s="29"/>
      <c r="M166" s="29"/>
      <c r="N166" s="29"/>
    </row>
    <row r="167" spans="1:14" ht="42" customHeight="1">
      <c r="A167" s="21"/>
      <c r="B167" s="265"/>
      <c r="C167" s="271"/>
      <c r="D167" s="267"/>
      <c r="E167" s="126" t="s">
        <v>470</v>
      </c>
      <c r="F167" s="127">
        <v>2022</v>
      </c>
      <c r="G167" s="128" t="s">
        <v>9</v>
      </c>
      <c r="H167" s="128" t="s">
        <v>375</v>
      </c>
      <c r="I167" s="128" t="s">
        <v>469</v>
      </c>
      <c r="J167" s="129" t="s">
        <v>468</v>
      </c>
      <c r="K167" s="29"/>
      <c r="L167" s="29"/>
      <c r="M167" s="29"/>
      <c r="N167" s="29"/>
    </row>
    <row r="168" spans="1:14" ht="42" customHeight="1">
      <c r="A168" s="21"/>
      <c r="B168" s="265"/>
      <c r="C168" s="271"/>
      <c r="D168" s="267"/>
      <c r="E168" s="126" t="s">
        <v>31</v>
      </c>
      <c r="F168" s="127">
        <v>2022</v>
      </c>
      <c r="G168" s="128" t="s">
        <v>9</v>
      </c>
      <c r="H168" s="128" t="s">
        <v>462</v>
      </c>
      <c r="I168" s="128" t="s">
        <v>460</v>
      </c>
      <c r="J168" s="129" t="s">
        <v>461</v>
      </c>
      <c r="K168" s="29"/>
      <c r="L168" s="29"/>
      <c r="M168" s="29"/>
      <c r="N168" s="29"/>
    </row>
    <row r="169" spans="1:14" ht="42" customHeight="1">
      <c r="A169" s="21"/>
      <c r="B169" s="265"/>
      <c r="C169" s="271"/>
      <c r="D169" s="267"/>
      <c r="E169" s="126" t="s">
        <v>467</v>
      </c>
      <c r="F169" s="127">
        <v>2022</v>
      </c>
      <c r="G169" s="128" t="s">
        <v>9</v>
      </c>
      <c r="H169" s="128" t="s">
        <v>219</v>
      </c>
      <c r="I169" s="128" t="s">
        <v>466</v>
      </c>
      <c r="J169" s="129" t="s">
        <v>471</v>
      </c>
      <c r="K169" s="29"/>
      <c r="L169" s="29"/>
      <c r="M169" s="29"/>
      <c r="N169" s="29"/>
    </row>
    <row r="170" spans="1:14" ht="42" customHeight="1">
      <c r="A170" s="21"/>
      <c r="B170" s="265"/>
      <c r="C170" s="271"/>
      <c r="D170" s="267"/>
      <c r="E170" s="122" t="s">
        <v>299</v>
      </c>
      <c r="F170" s="123">
        <v>2021</v>
      </c>
      <c r="G170" s="124" t="s">
        <v>9</v>
      </c>
      <c r="H170" s="124" t="s">
        <v>299</v>
      </c>
      <c r="I170" s="124" t="s">
        <v>383</v>
      </c>
      <c r="J170" s="125" t="s">
        <v>444</v>
      </c>
      <c r="K170" s="29"/>
      <c r="L170" s="29"/>
      <c r="M170" s="29"/>
      <c r="N170" s="29"/>
    </row>
    <row r="171" spans="1:14" ht="42" customHeight="1">
      <c r="A171" s="21"/>
      <c r="B171" s="265"/>
      <c r="C171" s="271"/>
      <c r="D171" s="267"/>
      <c r="E171" s="128" t="s">
        <v>564</v>
      </c>
      <c r="F171" s="127">
        <v>2021</v>
      </c>
      <c r="G171" s="128" t="s">
        <v>9</v>
      </c>
      <c r="H171" s="128" t="s">
        <v>564</v>
      </c>
      <c r="I171" s="128" t="s">
        <v>449</v>
      </c>
      <c r="J171" s="129" t="s">
        <v>565</v>
      </c>
      <c r="K171" s="29"/>
      <c r="L171" s="29"/>
      <c r="M171" s="29"/>
      <c r="N171" s="29"/>
    </row>
    <row r="172" spans="1:14" ht="42" customHeight="1">
      <c r="A172" s="21"/>
      <c r="B172" s="265"/>
      <c r="C172" s="271"/>
      <c r="D172" s="267"/>
      <c r="E172" s="126" t="s">
        <v>447</v>
      </c>
      <c r="F172" s="127">
        <v>2021</v>
      </c>
      <c r="G172" s="128" t="s">
        <v>9</v>
      </c>
      <c r="H172" s="128" t="s">
        <v>299</v>
      </c>
      <c r="I172" s="128" t="s">
        <v>446</v>
      </c>
      <c r="J172" s="129" t="s">
        <v>445</v>
      </c>
      <c r="K172" s="29"/>
      <c r="L172" s="29"/>
      <c r="M172" s="29"/>
      <c r="N172" s="29"/>
    </row>
    <row r="173" spans="1:14" ht="42" customHeight="1">
      <c r="A173" s="21"/>
      <c r="B173" s="265"/>
      <c r="C173" s="271"/>
      <c r="D173" s="267"/>
      <c r="E173" s="122" t="s">
        <v>339</v>
      </c>
      <c r="F173" s="123">
        <v>2021</v>
      </c>
      <c r="G173" s="124" t="s">
        <v>9</v>
      </c>
      <c r="H173" s="124" t="s">
        <v>315</v>
      </c>
      <c r="I173" s="124" t="s">
        <v>316</v>
      </c>
      <c r="J173" s="125" t="s">
        <v>317</v>
      </c>
      <c r="K173" s="29"/>
      <c r="L173" s="29"/>
      <c r="M173" s="29"/>
      <c r="N173" s="29"/>
    </row>
    <row r="174" spans="1:14" ht="42" customHeight="1">
      <c r="A174" s="21"/>
      <c r="B174" s="265"/>
      <c r="C174" s="271"/>
      <c r="D174" s="267"/>
      <c r="E174" s="122" t="s">
        <v>339</v>
      </c>
      <c r="F174" s="123">
        <v>2021</v>
      </c>
      <c r="G174" s="124" t="s">
        <v>9</v>
      </c>
      <c r="H174" s="124" t="s">
        <v>315</v>
      </c>
      <c r="I174" s="124" t="s">
        <v>318</v>
      </c>
      <c r="J174" s="125" t="s">
        <v>319</v>
      </c>
      <c r="K174" s="29"/>
      <c r="L174" s="29"/>
      <c r="M174" s="29"/>
      <c r="N174" s="29"/>
    </row>
    <row r="175" spans="1:14" ht="42" customHeight="1">
      <c r="A175" s="21"/>
      <c r="B175" s="265"/>
      <c r="C175" s="271"/>
      <c r="D175" s="267"/>
      <c r="E175" s="122" t="s">
        <v>339</v>
      </c>
      <c r="F175" s="123">
        <v>2021</v>
      </c>
      <c r="G175" s="124" t="s">
        <v>9</v>
      </c>
      <c r="H175" s="124" t="s">
        <v>315</v>
      </c>
      <c r="I175" s="124" t="s">
        <v>320</v>
      </c>
      <c r="J175" s="125" t="s">
        <v>321</v>
      </c>
      <c r="K175" s="29"/>
      <c r="L175" s="29"/>
      <c r="M175" s="29"/>
      <c r="N175" s="29"/>
    </row>
    <row r="176" spans="1:14" ht="42" customHeight="1">
      <c r="A176" s="21"/>
      <c r="B176" s="265"/>
      <c r="C176" s="271"/>
      <c r="D176" s="267"/>
      <c r="E176" s="122" t="s">
        <v>339</v>
      </c>
      <c r="F176" s="123">
        <v>2021</v>
      </c>
      <c r="G176" s="124" t="s">
        <v>9</v>
      </c>
      <c r="H176" s="124" t="s">
        <v>315</v>
      </c>
      <c r="I176" s="124" t="s">
        <v>340</v>
      </c>
      <c r="J176" s="125" t="s">
        <v>341</v>
      </c>
      <c r="K176" s="29"/>
      <c r="L176" s="29"/>
      <c r="M176" s="29"/>
      <c r="N176" s="29"/>
    </row>
    <row r="177" spans="1:14" ht="42" customHeight="1">
      <c r="A177" s="21"/>
      <c r="B177" s="265"/>
      <c r="C177" s="271"/>
      <c r="D177" s="267"/>
      <c r="E177" s="122" t="s">
        <v>299</v>
      </c>
      <c r="F177" s="123">
        <v>2021</v>
      </c>
      <c r="G177" s="124" t="s">
        <v>9</v>
      </c>
      <c r="H177" s="124" t="s">
        <v>299</v>
      </c>
      <c r="I177" s="124" t="s">
        <v>362</v>
      </c>
      <c r="J177" s="125" t="s">
        <v>363</v>
      </c>
      <c r="K177" s="29"/>
      <c r="L177" s="29"/>
      <c r="M177" s="29"/>
      <c r="N177" s="29"/>
    </row>
    <row r="178" spans="1:14" ht="42" customHeight="1">
      <c r="A178" s="21"/>
      <c r="B178" s="265"/>
      <c r="C178" s="271"/>
      <c r="D178" s="267"/>
      <c r="E178" s="122" t="s">
        <v>261</v>
      </c>
      <c r="F178" s="123">
        <v>2021</v>
      </c>
      <c r="G178" s="124" t="s">
        <v>9</v>
      </c>
      <c r="H178" s="124" t="s">
        <v>261</v>
      </c>
      <c r="I178" s="124" t="s">
        <v>344</v>
      </c>
      <c r="J178" s="125" t="s">
        <v>343</v>
      </c>
      <c r="K178" s="29"/>
      <c r="L178" s="29"/>
      <c r="M178" s="29"/>
      <c r="N178" s="29"/>
    </row>
    <row r="179" spans="1:14" ht="42" customHeight="1">
      <c r="A179" s="21"/>
      <c r="B179" s="265"/>
      <c r="C179" s="271"/>
      <c r="D179" s="267"/>
      <c r="E179" s="122" t="s">
        <v>198</v>
      </c>
      <c r="F179" s="123">
        <v>2020</v>
      </c>
      <c r="G179" s="124" t="s">
        <v>197</v>
      </c>
      <c r="H179" s="124" t="s">
        <v>198</v>
      </c>
      <c r="I179" s="124" t="s">
        <v>196</v>
      </c>
      <c r="J179" s="125" t="s">
        <v>195</v>
      </c>
      <c r="K179" s="29"/>
      <c r="L179" s="29"/>
      <c r="M179" s="29"/>
      <c r="N179" s="29"/>
    </row>
    <row r="180" spans="1:14" ht="42" customHeight="1">
      <c r="A180" s="21"/>
      <c r="B180" s="265"/>
      <c r="C180" s="271"/>
      <c r="D180" s="267"/>
      <c r="E180" s="122" t="s">
        <v>339</v>
      </c>
      <c r="F180" s="123">
        <v>2019</v>
      </c>
      <c r="G180" s="124" t="s">
        <v>9</v>
      </c>
      <c r="H180" s="124" t="s">
        <v>315</v>
      </c>
      <c r="I180" s="124" t="s">
        <v>176</v>
      </c>
      <c r="J180" s="125" t="s">
        <v>177</v>
      </c>
      <c r="K180" s="29"/>
      <c r="L180" s="29"/>
      <c r="M180" s="29"/>
      <c r="N180" s="29"/>
    </row>
    <row r="181" spans="1:14" ht="42" customHeight="1">
      <c r="A181" s="21"/>
      <c r="B181" s="265"/>
      <c r="C181" s="271"/>
      <c r="D181" s="267"/>
      <c r="E181" s="122" t="s">
        <v>201</v>
      </c>
      <c r="F181" s="123">
        <v>2019</v>
      </c>
      <c r="G181" s="124" t="s">
        <v>203</v>
      </c>
      <c r="H181" s="124" t="s">
        <v>202</v>
      </c>
      <c r="I181" s="124" t="s">
        <v>200</v>
      </c>
      <c r="J181" s="125" t="s">
        <v>199</v>
      </c>
      <c r="K181" s="29"/>
      <c r="L181" s="29"/>
      <c r="M181" s="29"/>
      <c r="N181" s="29"/>
    </row>
    <row r="182" spans="1:14" ht="42" customHeight="1">
      <c r="A182" s="21"/>
      <c r="B182" s="265"/>
      <c r="C182" s="271"/>
      <c r="D182" s="267"/>
      <c r="E182" s="122" t="s">
        <v>207</v>
      </c>
      <c r="F182" s="123">
        <v>2019</v>
      </c>
      <c r="G182" s="124" t="s">
        <v>82</v>
      </c>
      <c r="H182" s="124" t="s">
        <v>206</v>
      </c>
      <c r="I182" s="124" t="s">
        <v>205</v>
      </c>
      <c r="J182" s="125" t="s">
        <v>204</v>
      </c>
      <c r="K182" s="29"/>
      <c r="L182" s="29"/>
      <c r="M182" s="29"/>
      <c r="N182" s="29"/>
    </row>
    <row r="183" spans="1:14" ht="42" customHeight="1">
      <c r="A183" s="21"/>
      <c r="B183" s="265">
        <v>675</v>
      </c>
      <c r="C183" s="279" t="s">
        <v>420</v>
      </c>
      <c r="D183" s="267" t="s">
        <v>433</v>
      </c>
      <c r="E183" s="122" t="s">
        <v>299</v>
      </c>
      <c r="F183" s="123">
        <v>2022</v>
      </c>
      <c r="G183" s="124" t="s">
        <v>548</v>
      </c>
      <c r="H183" s="124" t="s">
        <v>299</v>
      </c>
      <c r="I183" s="124" t="s">
        <v>448</v>
      </c>
      <c r="J183" s="125" t="s">
        <v>444</v>
      </c>
      <c r="K183" s="29"/>
      <c r="L183" s="29"/>
      <c r="M183" s="29"/>
      <c r="N183" s="29"/>
    </row>
    <row r="184" spans="1:14" ht="42" customHeight="1">
      <c r="A184" s="21"/>
      <c r="B184" s="265"/>
      <c r="C184" s="279"/>
      <c r="D184" s="267"/>
      <c r="E184" s="126" t="s">
        <v>339</v>
      </c>
      <c r="F184" s="127">
        <v>2022</v>
      </c>
      <c r="G184" s="128" t="s">
        <v>9</v>
      </c>
      <c r="H184" s="128" t="s">
        <v>315</v>
      </c>
      <c r="I184" s="128" t="s">
        <v>450</v>
      </c>
      <c r="J184" s="129" t="s">
        <v>451</v>
      </c>
      <c r="K184" s="29"/>
      <c r="L184" s="29"/>
      <c r="M184" s="29"/>
      <c r="N184" s="29"/>
    </row>
    <row r="185" spans="1:14" ht="42" customHeight="1">
      <c r="A185" s="21"/>
      <c r="B185" s="265"/>
      <c r="C185" s="279"/>
      <c r="D185" s="267"/>
      <c r="E185" s="126" t="s">
        <v>465</v>
      </c>
      <c r="F185" s="127">
        <v>2022</v>
      </c>
      <c r="G185" s="128" t="s">
        <v>9</v>
      </c>
      <c r="H185" s="128" t="s">
        <v>308</v>
      </c>
      <c r="I185" s="128" t="s">
        <v>464</v>
      </c>
      <c r="J185" s="129" t="s">
        <v>463</v>
      </c>
      <c r="K185" s="29"/>
      <c r="L185" s="29"/>
      <c r="M185" s="29"/>
      <c r="N185" s="29"/>
    </row>
    <row r="186" spans="1:14" ht="42" customHeight="1">
      <c r="A186" s="21"/>
      <c r="B186" s="265"/>
      <c r="C186" s="279"/>
      <c r="D186" s="267"/>
      <c r="E186" s="126" t="s">
        <v>470</v>
      </c>
      <c r="F186" s="127">
        <v>2022</v>
      </c>
      <c r="G186" s="128" t="s">
        <v>9</v>
      </c>
      <c r="H186" s="128" t="s">
        <v>375</v>
      </c>
      <c r="I186" s="128" t="s">
        <v>469</v>
      </c>
      <c r="J186" s="129" t="s">
        <v>468</v>
      </c>
      <c r="K186" s="29"/>
      <c r="L186" s="29"/>
      <c r="M186" s="29"/>
      <c r="N186" s="29"/>
    </row>
    <row r="187" spans="1:14" ht="42" customHeight="1">
      <c r="A187" s="21"/>
      <c r="B187" s="265"/>
      <c r="C187" s="279"/>
      <c r="D187" s="267"/>
      <c r="E187" s="126" t="s">
        <v>31</v>
      </c>
      <c r="F187" s="127">
        <v>2022</v>
      </c>
      <c r="G187" s="128" t="s">
        <v>9</v>
      </c>
      <c r="H187" s="128" t="s">
        <v>462</v>
      </c>
      <c r="I187" s="128" t="s">
        <v>460</v>
      </c>
      <c r="J187" s="129" t="s">
        <v>461</v>
      </c>
      <c r="K187" s="29"/>
      <c r="L187" s="29"/>
      <c r="M187" s="29"/>
      <c r="N187" s="29"/>
    </row>
    <row r="188" spans="1:14" ht="42" customHeight="1">
      <c r="A188" s="21"/>
      <c r="B188" s="265"/>
      <c r="C188" s="279"/>
      <c r="D188" s="267"/>
      <c r="E188" s="126" t="s">
        <v>467</v>
      </c>
      <c r="F188" s="127">
        <v>2022</v>
      </c>
      <c r="G188" s="128" t="s">
        <v>9</v>
      </c>
      <c r="H188" s="128" t="s">
        <v>219</v>
      </c>
      <c r="I188" s="128" t="s">
        <v>466</v>
      </c>
      <c r="J188" s="129" t="s">
        <v>471</v>
      </c>
      <c r="K188" s="29"/>
      <c r="L188" s="29"/>
      <c r="M188" s="29"/>
      <c r="N188" s="29"/>
    </row>
    <row r="189" spans="1:14" ht="42" customHeight="1">
      <c r="A189" s="21"/>
      <c r="B189" s="265"/>
      <c r="C189" s="279"/>
      <c r="D189" s="267"/>
      <c r="E189" s="122" t="s">
        <v>299</v>
      </c>
      <c r="F189" s="123">
        <v>2021</v>
      </c>
      <c r="G189" s="124" t="s">
        <v>9</v>
      </c>
      <c r="H189" s="124" t="s">
        <v>299</v>
      </c>
      <c r="I189" s="124" t="s">
        <v>383</v>
      </c>
      <c r="J189" s="125" t="s">
        <v>444</v>
      </c>
      <c r="K189" s="29"/>
      <c r="L189" s="29"/>
      <c r="M189" s="29"/>
      <c r="N189" s="29"/>
    </row>
    <row r="190" spans="1:14" ht="42" customHeight="1">
      <c r="A190" s="21"/>
      <c r="B190" s="265"/>
      <c r="C190" s="279"/>
      <c r="D190" s="267"/>
      <c r="E190" s="128" t="s">
        <v>564</v>
      </c>
      <c r="F190" s="127">
        <v>2021</v>
      </c>
      <c r="G190" s="128" t="s">
        <v>9</v>
      </c>
      <c r="H190" s="128" t="s">
        <v>564</v>
      </c>
      <c r="I190" s="128" t="s">
        <v>449</v>
      </c>
      <c r="J190" s="129" t="s">
        <v>565</v>
      </c>
      <c r="K190" s="29"/>
      <c r="L190" s="29"/>
      <c r="M190" s="29"/>
      <c r="N190" s="29"/>
    </row>
    <row r="191" spans="1:14" ht="42" customHeight="1">
      <c r="A191" s="21"/>
      <c r="B191" s="265"/>
      <c r="C191" s="279"/>
      <c r="D191" s="267"/>
      <c r="E191" s="126" t="s">
        <v>447</v>
      </c>
      <c r="F191" s="127">
        <v>2021</v>
      </c>
      <c r="G191" s="128" t="s">
        <v>9</v>
      </c>
      <c r="H191" s="128" t="s">
        <v>299</v>
      </c>
      <c r="I191" s="128" t="s">
        <v>446</v>
      </c>
      <c r="J191" s="129" t="s">
        <v>445</v>
      </c>
      <c r="K191" s="29"/>
      <c r="L191" s="29"/>
      <c r="M191" s="29"/>
      <c r="N191" s="29"/>
    </row>
    <row r="192" spans="1:14" ht="42" customHeight="1">
      <c r="A192" s="21"/>
      <c r="B192" s="265"/>
      <c r="C192" s="279"/>
      <c r="D192" s="267"/>
      <c r="E192" s="122" t="s">
        <v>339</v>
      </c>
      <c r="F192" s="123">
        <v>2021</v>
      </c>
      <c r="G192" s="124" t="s">
        <v>9</v>
      </c>
      <c r="H192" s="124" t="s">
        <v>315</v>
      </c>
      <c r="I192" s="124" t="s">
        <v>316</v>
      </c>
      <c r="J192" s="125" t="s">
        <v>317</v>
      </c>
      <c r="K192" s="29"/>
      <c r="L192" s="29"/>
      <c r="M192" s="29"/>
      <c r="N192" s="29"/>
    </row>
    <row r="193" spans="1:14" ht="42" customHeight="1">
      <c r="A193" s="21"/>
      <c r="B193" s="265"/>
      <c r="C193" s="279"/>
      <c r="D193" s="267"/>
      <c r="E193" s="122" t="s">
        <v>339</v>
      </c>
      <c r="F193" s="123">
        <v>2021</v>
      </c>
      <c r="G193" s="124" t="s">
        <v>9</v>
      </c>
      <c r="H193" s="124" t="s">
        <v>315</v>
      </c>
      <c r="I193" s="124" t="s">
        <v>318</v>
      </c>
      <c r="J193" s="125" t="s">
        <v>319</v>
      </c>
      <c r="K193" s="29"/>
      <c r="L193" s="29"/>
      <c r="M193" s="29"/>
      <c r="N193" s="29"/>
    </row>
    <row r="194" spans="1:14" ht="42" customHeight="1">
      <c r="A194" s="21"/>
      <c r="B194" s="265"/>
      <c r="C194" s="279"/>
      <c r="D194" s="267"/>
      <c r="E194" s="122" t="s">
        <v>339</v>
      </c>
      <c r="F194" s="123">
        <v>2021</v>
      </c>
      <c r="G194" s="124" t="s">
        <v>9</v>
      </c>
      <c r="H194" s="124" t="s">
        <v>315</v>
      </c>
      <c r="I194" s="124" t="s">
        <v>320</v>
      </c>
      <c r="J194" s="125" t="s">
        <v>321</v>
      </c>
      <c r="K194" s="29"/>
      <c r="L194" s="29"/>
      <c r="M194" s="29"/>
      <c r="N194" s="29"/>
    </row>
    <row r="195" spans="1:14" ht="42" customHeight="1">
      <c r="A195" s="21"/>
      <c r="B195" s="265"/>
      <c r="C195" s="279"/>
      <c r="D195" s="267"/>
      <c r="E195" s="122" t="s">
        <v>339</v>
      </c>
      <c r="F195" s="123">
        <v>2021</v>
      </c>
      <c r="G195" s="124" t="s">
        <v>9</v>
      </c>
      <c r="H195" s="124" t="s">
        <v>315</v>
      </c>
      <c r="I195" s="124" t="s">
        <v>340</v>
      </c>
      <c r="J195" s="125" t="s">
        <v>341</v>
      </c>
      <c r="K195" s="29"/>
      <c r="L195" s="29"/>
      <c r="M195" s="29"/>
      <c r="N195" s="29"/>
    </row>
    <row r="196" spans="1:14" ht="42" customHeight="1">
      <c r="A196" s="21"/>
      <c r="B196" s="265"/>
      <c r="C196" s="279"/>
      <c r="D196" s="267"/>
      <c r="E196" s="122" t="s">
        <v>299</v>
      </c>
      <c r="F196" s="123">
        <v>2021</v>
      </c>
      <c r="G196" s="124" t="s">
        <v>9</v>
      </c>
      <c r="H196" s="124" t="s">
        <v>299</v>
      </c>
      <c r="I196" s="124" t="s">
        <v>362</v>
      </c>
      <c r="J196" s="125" t="s">
        <v>363</v>
      </c>
      <c r="K196" s="29"/>
      <c r="L196" s="29"/>
      <c r="M196" s="29"/>
      <c r="N196" s="29"/>
    </row>
    <row r="197" spans="1:14" ht="42" customHeight="1">
      <c r="A197" s="21"/>
      <c r="B197" s="265"/>
      <c r="C197" s="279"/>
      <c r="D197" s="267"/>
      <c r="E197" s="122" t="s">
        <v>261</v>
      </c>
      <c r="F197" s="123">
        <v>2021</v>
      </c>
      <c r="G197" s="124" t="s">
        <v>9</v>
      </c>
      <c r="H197" s="124" t="s">
        <v>261</v>
      </c>
      <c r="I197" s="124" t="s">
        <v>344</v>
      </c>
      <c r="J197" s="125" t="s">
        <v>343</v>
      </c>
      <c r="K197" s="29"/>
      <c r="L197" s="29"/>
      <c r="M197" s="29"/>
      <c r="N197" s="29"/>
    </row>
    <row r="198" spans="1:14" ht="42" customHeight="1">
      <c r="A198" s="21"/>
      <c r="B198" s="265"/>
      <c r="C198" s="279"/>
      <c r="D198" s="267"/>
      <c r="E198" s="122" t="s">
        <v>360</v>
      </c>
      <c r="F198" s="123">
        <v>2021</v>
      </c>
      <c r="G198" s="124" t="s">
        <v>9</v>
      </c>
      <c r="H198" s="124" t="s">
        <v>360</v>
      </c>
      <c r="I198" s="124" t="s">
        <v>358</v>
      </c>
      <c r="J198" s="125" t="s">
        <v>359</v>
      </c>
      <c r="K198" s="29"/>
      <c r="L198" s="29"/>
      <c r="M198" s="29"/>
      <c r="N198" s="29"/>
    </row>
    <row r="199" spans="1:14" ht="42" customHeight="1">
      <c r="A199" s="21"/>
      <c r="B199" s="265"/>
      <c r="C199" s="279"/>
      <c r="D199" s="267"/>
      <c r="E199" s="122" t="s">
        <v>216</v>
      </c>
      <c r="F199" s="123">
        <v>2020</v>
      </c>
      <c r="G199" s="124" t="s">
        <v>215</v>
      </c>
      <c r="H199" s="124" t="s">
        <v>31</v>
      </c>
      <c r="I199" s="124" t="s">
        <v>213</v>
      </c>
      <c r="J199" s="125" t="s">
        <v>214</v>
      </c>
      <c r="K199" s="29"/>
      <c r="L199" s="29"/>
      <c r="M199" s="29"/>
      <c r="N199" s="29"/>
    </row>
    <row r="200" spans="1:14" ht="42" customHeight="1">
      <c r="A200" s="21"/>
      <c r="B200" s="265"/>
      <c r="C200" s="279"/>
      <c r="D200" s="267"/>
      <c r="E200" s="122" t="s">
        <v>339</v>
      </c>
      <c r="F200" s="123">
        <v>2019</v>
      </c>
      <c r="G200" s="124" t="s">
        <v>9</v>
      </c>
      <c r="H200" s="124" t="s">
        <v>315</v>
      </c>
      <c r="I200" s="124" t="s">
        <v>176</v>
      </c>
      <c r="J200" s="125" t="s">
        <v>177</v>
      </c>
      <c r="K200" s="29"/>
      <c r="L200" s="29"/>
      <c r="M200" s="29"/>
      <c r="N200" s="29"/>
    </row>
    <row r="201" spans="1:14" ht="42" customHeight="1">
      <c r="A201" s="21"/>
      <c r="B201" s="265"/>
      <c r="C201" s="279"/>
      <c r="D201" s="267"/>
      <c r="E201" s="122" t="s">
        <v>212</v>
      </c>
      <c r="F201" s="123">
        <v>2019</v>
      </c>
      <c r="G201" s="124" t="s">
        <v>203</v>
      </c>
      <c r="H201" s="124" t="s">
        <v>202</v>
      </c>
      <c r="I201" s="124" t="s">
        <v>211</v>
      </c>
      <c r="J201" s="125" t="s">
        <v>210</v>
      </c>
      <c r="K201" s="29"/>
      <c r="L201" s="29"/>
      <c r="M201" s="29"/>
      <c r="N201" s="29"/>
    </row>
    <row r="202" spans="1:14" ht="42" customHeight="1">
      <c r="A202" s="21"/>
      <c r="B202" s="265"/>
      <c r="C202" s="279"/>
      <c r="D202" s="267"/>
      <c r="E202" s="122" t="s">
        <v>261</v>
      </c>
      <c r="F202" s="123">
        <v>2019</v>
      </c>
      <c r="G202" s="124" t="s">
        <v>9</v>
      </c>
      <c r="H202" s="124" t="s">
        <v>261</v>
      </c>
      <c r="I202" s="124" t="s">
        <v>208</v>
      </c>
      <c r="J202" s="125" t="s">
        <v>209</v>
      </c>
      <c r="K202" s="29"/>
      <c r="L202" s="29"/>
      <c r="M202" s="29"/>
      <c r="N202" s="29"/>
    </row>
    <row r="203" spans="1:14" ht="42" customHeight="1">
      <c r="A203" s="21"/>
      <c r="B203" s="265">
        <v>667</v>
      </c>
      <c r="C203" s="276" t="s">
        <v>313</v>
      </c>
      <c r="D203" s="267" t="s">
        <v>389</v>
      </c>
      <c r="E203" s="122" t="s">
        <v>299</v>
      </c>
      <c r="F203" s="123">
        <v>2022</v>
      </c>
      <c r="G203" s="124" t="s">
        <v>548</v>
      </c>
      <c r="H203" s="124" t="s">
        <v>299</v>
      </c>
      <c r="I203" s="124" t="s">
        <v>448</v>
      </c>
      <c r="J203" s="125" t="s">
        <v>444</v>
      </c>
      <c r="K203" s="29"/>
      <c r="L203" s="29"/>
      <c r="M203" s="29"/>
      <c r="N203" s="29"/>
    </row>
    <row r="204" spans="1:14" ht="42" customHeight="1">
      <c r="A204" s="21"/>
      <c r="B204" s="265"/>
      <c r="C204" s="276"/>
      <c r="D204" s="267"/>
      <c r="E204" s="126" t="s">
        <v>339</v>
      </c>
      <c r="F204" s="127">
        <v>2022</v>
      </c>
      <c r="G204" s="128" t="s">
        <v>9</v>
      </c>
      <c r="H204" s="128" t="s">
        <v>315</v>
      </c>
      <c r="I204" s="128" t="s">
        <v>450</v>
      </c>
      <c r="J204" s="129" t="s">
        <v>451</v>
      </c>
      <c r="K204" s="29"/>
      <c r="L204" s="29"/>
      <c r="M204" s="29"/>
      <c r="N204" s="29"/>
    </row>
    <row r="205" spans="1:14" ht="42" customHeight="1">
      <c r="A205" s="21"/>
      <c r="B205" s="265"/>
      <c r="C205" s="276"/>
      <c r="D205" s="267"/>
      <c r="E205" s="126" t="s">
        <v>465</v>
      </c>
      <c r="F205" s="127">
        <v>2022</v>
      </c>
      <c r="G205" s="128" t="s">
        <v>9</v>
      </c>
      <c r="H205" s="128" t="s">
        <v>308</v>
      </c>
      <c r="I205" s="128" t="s">
        <v>464</v>
      </c>
      <c r="J205" s="129" t="s">
        <v>463</v>
      </c>
      <c r="K205" s="29"/>
      <c r="L205" s="29"/>
      <c r="M205" s="29"/>
      <c r="N205" s="29"/>
    </row>
    <row r="206" spans="1:14" ht="42" customHeight="1">
      <c r="A206" s="21"/>
      <c r="B206" s="265"/>
      <c r="C206" s="276"/>
      <c r="D206" s="267"/>
      <c r="E206" s="126" t="s">
        <v>467</v>
      </c>
      <c r="F206" s="127">
        <v>2022</v>
      </c>
      <c r="G206" s="128" t="s">
        <v>9</v>
      </c>
      <c r="H206" s="128" t="s">
        <v>219</v>
      </c>
      <c r="I206" s="128" t="s">
        <v>466</v>
      </c>
      <c r="J206" s="129" t="s">
        <v>471</v>
      </c>
      <c r="K206" s="29"/>
      <c r="L206" s="29"/>
      <c r="M206" s="29"/>
      <c r="N206" s="29"/>
    </row>
    <row r="207" spans="1:14" ht="42" customHeight="1">
      <c r="A207" s="21"/>
      <c r="B207" s="265"/>
      <c r="C207" s="276"/>
      <c r="D207" s="267"/>
      <c r="E207" s="128" t="s">
        <v>564</v>
      </c>
      <c r="F207" s="127">
        <v>2021</v>
      </c>
      <c r="G207" s="128" t="s">
        <v>9</v>
      </c>
      <c r="H207" s="128" t="s">
        <v>564</v>
      </c>
      <c r="I207" s="128" t="s">
        <v>449</v>
      </c>
      <c r="J207" s="129" t="s">
        <v>565</v>
      </c>
      <c r="K207" s="29"/>
      <c r="L207" s="29"/>
      <c r="M207" s="29"/>
      <c r="N207" s="29"/>
    </row>
    <row r="208" spans="1:14" ht="42" customHeight="1">
      <c r="A208" s="21"/>
      <c r="B208" s="265"/>
      <c r="C208" s="276"/>
      <c r="D208" s="267"/>
      <c r="E208" s="126" t="s">
        <v>447</v>
      </c>
      <c r="F208" s="127">
        <v>2021</v>
      </c>
      <c r="G208" s="128" t="s">
        <v>9</v>
      </c>
      <c r="H208" s="128" t="s">
        <v>299</v>
      </c>
      <c r="I208" s="128" t="s">
        <v>446</v>
      </c>
      <c r="J208" s="129" t="s">
        <v>445</v>
      </c>
      <c r="K208" s="29"/>
      <c r="L208" s="29"/>
      <c r="M208" s="29"/>
      <c r="N208" s="29"/>
    </row>
    <row r="209" spans="1:14" ht="42" customHeight="1">
      <c r="A209" s="21"/>
      <c r="B209" s="265"/>
      <c r="C209" s="276"/>
      <c r="D209" s="267"/>
      <c r="E209" s="122" t="s">
        <v>299</v>
      </c>
      <c r="F209" s="123">
        <v>2021</v>
      </c>
      <c r="G209" s="124" t="s">
        <v>9</v>
      </c>
      <c r="H209" s="124" t="s">
        <v>299</v>
      </c>
      <c r="I209" s="124" t="s">
        <v>383</v>
      </c>
      <c r="J209" s="125" t="s">
        <v>444</v>
      </c>
      <c r="K209" s="29"/>
      <c r="L209" s="29"/>
      <c r="M209" s="29"/>
      <c r="N209" s="29"/>
    </row>
    <row r="210" spans="1:14" ht="42" customHeight="1">
      <c r="A210" s="21"/>
      <c r="B210" s="265"/>
      <c r="C210" s="276"/>
      <c r="D210" s="267"/>
      <c r="E210" s="122" t="s">
        <v>299</v>
      </c>
      <c r="F210" s="123">
        <v>2021</v>
      </c>
      <c r="G210" s="124" t="s">
        <v>9</v>
      </c>
      <c r="H210" s="124" t="s">
        <v>299</v>
      </c>
      <c r="I210" s="124" t="s">
        <v>337</v>
      </c>
      <c r="J210" s="125" t="s">
        <v>338</v>
      </c>
      <c r="K210" s="29"/>
      <c r="L210" s="29"/>
      <c r="M210" s="29"/>
      <c r="N210" s="29"/>
    </row>
    <row r="211" spans="1:14" ht="42" customHeight="1">
      <c r="A211" s="21"/>
      <c r="B211" s="265"/>
      <c r="C211" s="276"/>
      <c r="D211" s="267"/>
      <c r="E211" s="122" t="s">
        <v>125</v>
      </c>
      <c r="F211" s="123">
        <v>2020</v>
      </c>
      <c r="G211" s="124" t="s">
        <v>9</v>
      </c>
      <c r="H211" s="124" t="s">
        <v>126</v>
      </c>
      <c r="I211" s="124" t="s">
        <v>124</v>
      </c>
      <c r="J211" s="125" t="s">
        <v>123</v>
      </c>
      <c r="K211" s="29"/>
      <c r="L211" s="29"/>
      <c r="M211" s="29"/>
      <c r="N211" s="29"/>
    </row>
    <row r="212" spans="1:14" ht="42" customHeight="1">
      <c r="A212" s="21"/>
      <c r="B212" s="265"/>
      <c r="C212" s="276"/>
      <c r="D212" s="267"/>
      <c r="E212" s="122" t="s">
        <v>225</v>
      </c>
      <c r="F212" s="123">
        <v>2019</v>
      </c>
      <c r="G212" s="124" t="s">
        <v>9</v>
      </c>
      <c r="H212" s="124" t="s">
        <v>145</v>
      </c>
      <c r="I212" s="124" t="s">
        <v>224</v>
      </c>
      <c r="J212" s="125" t="s">
        <v>223</v>
      </c>
      <c r="K212" s="29"/>
      <c r="L212" s="29"/>
      <c r="M212" s="29"/>
      <c r="N212" s="29"/>
    </row>
    <row r="213" spans="1:14" ht="42" customHeight="1">
      <c r="A213" s="21"/>
      <c r="B213" s="265"/>
      <c r="C213" s="276"/>
      <c r="D213" s="267"/>
      <c r="E213" s="122" t="s">
        <v>339</v>
      </c>
      <c r="F213" s="123">
        <v>2018</v>
      </c>
      <c r="G213" s="124" t="s">
        <v>9</v>
      </c>
      <c r="H213" s="124" t="s">
        <v>315</v>
      </c>
      <c r="I213" s="124" t="s">
        <v>502</v>
      </c>
      <c r="J213" s="125" t="s">
        <v>21</v>
      </c>
      <c r="K213" s="29"/>
      <c r="L213" s="29"/>
      <c r="M213" s="29"/>
      <c r="N213" s="29"/>
    </row>
    <row r="214" spans="1:14" ht="42" customHeight="1">
      <c r="A214" s="21"/>
      <c r="B214" s="273">
        <v>181</v>
      </c>
      <c r="C214" s="274" t="s">
        <v>453</v>
      </c>
      <c r="D214" s="267" t="s">
        <v>458</v>
      </c>
      <c r="E214" s="122" t="s">
        <v>299</v>
      </c>
      <c r="F214" s="123">
        <v>2022</v>
      </c>
      <c r="G214" s="124" t="s">
        <v>548</v>
      </c>
      <c r="H214" s="124" t="s">
        <v>299</v>
      </c>
      <c r="I214" s="124" t="s">
        <v>448</v>
      </c>
      <c r="J214" s="125" t="s">
        <v>444</v>
      </c>
      <c r="K214" s="29"/>
      <c r="L214" s="29"/>
      <c r="M214" s="29"/>
      <c r="N214" s="29"/>
    </row>
    <row r="215" spans="1:14" ht="42" customHeight="1">
      <c r="A215" s="21"/>
      <c r="B215" s="273"/>
      <c r="C215" s="274"/>
      <c r="D215" s="267"/>
      <c r="E215" s="122" t="s">
        <v>500</v>
      </c>
      <c r="F215" s="123">
        <v>2022</v>
      </c>
      <c r="G215" s="124" t="s">
        <v>501</v>
      </c>
      <c r="H215" s="124" t="s">
        <v>500</v>
      </c>
      <c r="I215" s="124" t="s">
        <v>497</v>
      </c>
      <c r="J215" s="125" t="s">
        <v>499</v>
      </c>
      <c r="K215" s="29"/>
      <c r="L215" s="29"/>
      <c r="M215" s="29"/>
      <c r="N215" s="29"/>
    </row>
    <row r="216" spans="1:14" ht="42" customHeight="1">
      <c r="A216" s="21"/>
      <c r="B216" s="273"/>
      <c r="C216" s="274"/>
      <c r="D216" s="267"/>
      <c r="E216" s="122" t="s">
        <v>206</v>
      </c>
      <c r="F216" s="123">
        <v>2022</v>
      </c>
      <c r="G216" s="124" t="s">
        <v>496</v>
      </c>
      <c r="H216" s="124" t="s">
        <v>206</v>
      </c>
      <c r="I216" s="124" t="s">
        <v>495</v>
      </c>
      <c r="J216" s="125" t="s">
        <v>498</v>
      </c>
      <c r="K216" s="29"/>
      <c r="L216" s="29"/>
      <c r="M216" s="29"/>
      <c r="N216" s="29"/>
    </row>
    <row r="217" spans="1:14" ht="42" customHeight="1">
      <c r="A217" s="21"/>
      <c r="B217" s="273"/>
      <c r="C217" s="274"/>
      <c r="D217" s="267"/>
      <c r="E217" s="128" t="s">
        <v>564</v>
      </c>
      <c r="F217" s="127">
        <v>2021</v>
      </c>
      <c r="G217" s="128" t="s">
        <v>9</v>
      </c>
      <c r="H217" s="128" t="s">
        <v>564</v>
      </c>
      <c r="I217" s="128" t="s">
        <v>449</v>
      </c>
      <c r="J217" s="129" t="s">
        <v>565</v>
      </c>
      <c r="K217" s="29"/>
      <c r="L217" s="29"/>
      <c r="M217" s="29"/>
      <c r="N217" s="29"/>
    </row>
    <row r="218" spans="1:14" ht="42" customHeight="1">
      <c r="A218" s="21"/>
      <c r="B218" s="273"/>
      <c r="C218" s="274"/>
      <c r="D218" s="267"/>
      <c r="E218" s="126" t="s">
        <v>447</v>
      </c>
      <c r="F218" s="127">
        <v>2021</v>
      </c>
      <c r="G218" s="128" t="s">
        <v>9</v>
      </c>
      <c r="H218" s="128" t="s">
        <v>299</v>
      </c>
      <c r="I218" s="128" t="s">
        <v>446</v>
      </c>
      <c r="J218" s="129" t="s">
        <v>445</v>
      </c>
      <c r="K218" s="29"/>
      <c r="L218" s="29"/>
      <c r="M218" s="29"/>
      <c r="N218" s="29"/>
    </row>
    <row r="219" spans="1:14" ht="42" customHeight="1">
      <c r="A219" s="21"/>
      <c r="B219" s="273"/>
      <c r="C219" s="274"/>
      <c r="D219" s="267"/>
      <c r="E219" s="122" t="s">
        <v>299</v>
      </c>
      <c r="F219" s="123">
        <v>2021</v>
      </c>
      <c r="G219" s="124" t="s">
        <v>9</v>
      </c>
      <c r="H219" s="124" t="s">
        <v>299</v>
      </c>
      <c r="I219" s="124" t="s">
        <v>383</v>
      </c>
      <c r="J219" s="125" t="s">
        <v>444</v>
      </c>
      <c r="K219" s="29"/>
      <c r="L219" s="29"/>
      <c r="M219" s="29"/>
      <c r="N219" s="29"/>
    </row>
    <row r="220" spans="1:14" ht="42" customHeight="1">
      <c r="A220" s="21"/>
      <c r="B220" s="273"/>
      <c r="C220" s="274"/>
      <c r="D220" s="267"/>
      <c r="E220" s="122" t="s">
        <v>299</v>
      </c>
      <c r="F220" s="123">
        <v>2021</v>
      </c>
      <c r="G220" s="124" t="s">
        <v>9</v>
      </c>
      <c r="H220" s="124" t="s">
        <v>299</v>
      </c>
      <c r="I220" s="124" t="s">
        <v>337</v>
      </c>
      <c r="J220" s="125" t="s">
        <v>338</v>
      </c>
      <c r="K220" s="29"/>
      <c r="L220" s="29"/>
      <c r="M220" s="29"/>
      <c r="N220" s="29"/>
    </row>
    <row r="221" spans="1:14" ht="42" customHeight="1">
      <c r="A221" s="21"/>
      <c r="B221" s="273"/>
      <c r="C221" s="269"/>
      <c r="D221" s="267"/>
      <c r="E221" s="122" t="s">
        <v>339</v>
      </c>
      <c r="F221" s="123">
        <v>2019</v>
      </c>
      <c r="G221" s="124" t="s">
        <v>9</v>
      </c>
      <c r="H221" s="124" t="s">
        <v>315</v>
      </c>
      <c r="I221" s="124" t="s">
        <v>174</v>
      </c>
      <c r="J221" s="125" t="s">
        <v>173</v>
      </c>
      <c r="K221" s="29"/>
      <c r="L221" s="29"/>
      <c r="M221" s="29"/>
      <c r="N221" s="29"/>
    </row>
    <row r="222" spans="1:14" ht="42" customHeight="1">
      <c r="A222" s="21"/>
      <c r="B222" s="273"/>
      <c r="C222" s="269"/>
      <c r="D222" s="267"/>
      <c r="E222" s="122" t="s">
        <v>233</v>
      </c>
      <c r="F222" s="123">
        <v>2019</v>
      </c>
      <c r="G222" s="124" t="s">
        <v>9</v>
      </c>
      <c r="H222" s="124" t="s">
        <v>145</v>
      </c>
      <c r="I222" s="124" t="s">
        <v>232</v>
      </c>
      <c r="J222" s="125" t="s">
        <v>231</v>
      </c>
      <c r="K222" s="29"/>
      <c r="L222" s="29"/>
      <c r="M222" s="29"/>
      <c r="N222" s="29"/>
    </row>
    <row r="223" spans="1:14" ht="42" customHeight="1">
      <c r="A223" s="21"/>
      <c r="B223" s="265">
        <v>180</v>
      </c>
      <c r="C223" s="272" t="s">
        <v>237</v>
      </c>
      <c r="D223" s="267" t="s">
        <v>388</v>
      </c>
      <c r="E223" s="122" t="s">
        <v>299</v>
      </c>
      <c r="F223" s="123">
        <v>2022</v>
      </c>
      <c r="G223" s="124" t="s">
        <v>548</v>
      </c>
      <c r="H223" s="124" t="s">
        <v>299</v>
      </c>
      <c r="I223" s="124" t="s">
        <v>448</v>
      </c>
      <c r="J223" s="125" t="s">
        <v>444</v>
      </c>
      <c r="K223" s="29"/>
      <c r="L223" s="29"/>
      <c r="M223" s="29"/>
      <c r="N223" s="29"/>
    </row>
    <row r="224" spans="1:14" ht="42" customHeight="1">
      <c r="A224" s="21"/>
      <c r="B224" s="265"/>
      <c r="C224" s="272"/>
      <c r="D224" s="267"/>
      <c r="E224" s="122" t="s">
        <v>500</v>
      </c>
      <c r="F224" s="123">
        <v>2022</v>
      </c>
      <c r="G224" s="124" t="s">
        <v>501</v>
      </c>
      <c r="H224" s="124" t="s">
        <v>500</v>
      </c>
      <c r="I224" s="124" t="s">
        <v>497</v>
      </c>
      <c r="J224" s="125" t="s">
        <v>499</v>
      </c>
      <c r="K224" s="29"/>
      <c r="L224" s="29"/>
      <c r="M224" s="29"/>
      <c r="N224" s="29"/>
    </row>
    <row r="225" spans="1:14" ht="42" customHeight="1">
      <c r="A225" s="21"/>
      <c r="B225" s="265"/>
      <c r="C225" s="272"/>
      <c r="D225" s="267"/>
      <c r="E225" s="122" t="s">
        <v>206</v>
      </c>
      <c r="F225" s="123">
        <v>2022</v>
      </c>
      <c r="G225" s="124" t="s">
        <v>496</v>
      </c>
      <c r="H225" s="124" t="s">
        <v>206</v>
      </c>
      <c r="I225" s="124" t="s">
        <v>495</v>
      </c>
      <c r="J225" s="125" t="s">
        <v>498</v>
      </c>
      <c r="K225" s="29"/>
      <c r="L225" s="29"/>
      <c r="M225" s="29"/>
      <c r="N225" s="29"/>
    </row>
    <row r="226" spans="1:14" ht="42" customHeight="1">
      <c r="A226" s="21"/>
      <c r="B226" s="265"/>
      <c r="C226" s="272"/>
      <c r="D226" s="267"/>
      <c r="E226" s="128" t="s">
        <v>564</v>
      </c>
      <c r="F226" s="127">
        <v>2021</v>
      </c>
      <c r="G226" s="128" t="s">
        <v>9</v>
      </c>
      <c r="H226" s="128" t="s">
        <v>564</v>
      </c>
      <c r="I226" s="128" t="s">
        <v>449</v>
      </c>
      <c r="J226" s="129" t="s">
        <v>565</v>
      </c>
      <c r="K226" s="29"/>
      <c r="L226" s="29"/>
      <c r="M226" s="29"/>
      <c r="N226" s="29"/>
    </row>
    <row r="227" spans="1:14" ht="42" customHeight="1">
      <c r="A227" s="21"/>
      <c r="B227" s="265"/>
      <c r="C227" s="272"/>
      <c r="D227" s="267"/>
      <c r="E227" s="126" t="s">
        <v>447</v>
      </c>
      <c r="F227" s="127">
        <v>2021</v>
      </c>
      <c r="G227" s="128" t="s">
        <v>9</v>
      </c>
      <c r="H227" s="128" t="s">
        <v>299</v>
      </c>
      <c r="I227" s="128" t="s">
        <v>446</v>
      </c>
      <c r="J227" s="129" t="s">
        <v>445</v>
      </c>
      <c r="K227" s="29"/>
      <c r="L227" s="29"/>
      <c r="M227" s="29"/>
      <c r="N227" s="29"/>
    </row>
    <row r="228" spans="1:14" ht="42" customHeight="1">
      <c r="A228" s="21"/>
      <c r="B228" s="265"/>
      <c r="C228" s="272"/>
      <c r="D228" s="267"/>
      <c r="E228" s="122" t="s">
        <v>299</v>
      </c>
      <c r="F228" s="123">
        <v>2021</v>
      </c>
      <c r="G228" s="124" t="s">
        <v>9</v>
      </c>
      <c r="H228" s="124" t="s">
        <v>299</v>
      </c>
      <c r="I228" s="124" t="s">
        <v>494</v>
      </c>
      <c r="J228" s="125" t="s">
        <v>444</v>
      </c>
      <c r="K228" s="29"/>
      <c r="L228" s="29"/>
      <c r="M228" s="29"/>
      <c r="N228" s="29"/>
    </row>
    <row r="229" spans="1:14" ht="42" customHeight="1">
      <c r="A229" s="21"/>
      <c r="B229" s="265"/>
      <c r="C229" s="272"/>
      <c r="D229" s="267"/>
      <c r="E229" s="122" t="s">
        <v>299</v>
      </c>
      <c r="F229" s="123">
        <v>2021</v>
      </c>
      <c r="G229" s="124" t="s">
        <v>9</v>
      </c>
      <c r="H229" s="124" t="s">
        <v>299</v>
      </c>
      <c r="I229" s="124" t="s">
        <v>337</v>
      </c>
      <c r="J229" s="125" t="s">
        <v>338</v>
      </c>
      <c r="K229" s="29"/>
      <c r="L229" s="29"/>
      <c r="M229" s="29"/>
      <c r="N229" s="29"/>
    </row>
    <row r="230" spans="1:14" ht="42" customHeight="1">
      <c r="A230" s="21"/>
      <c r="B230" s="265"/>
      <c r="C230" s="272"/>
      <c r="D230" s="267"/>
      <c r="E230" s="122" t="s">
        <v>339</v>
      </c>
      <c r="F230" s="123">
        <v>2020</v>
      </c>
      <c r="G230" s="124" t="s">
        <v>9</v>
      </c>
      <c r="H230" s="124" t="s">
        <v>462</v>
      </c>
      <c r="I230" s="124" t="s">
        <v>492</v>
      </c>
      <c r="J230" s="125" t="s">
        <v>493</v>
      </c>
      <c r="K230" s="29"/>
      <c r="L230" s="29"/>
      <c r="M230" s="29"/>
      <c r="N230" s="29"/>
    </row>
    <row r="231" spans="1:14" ht="42" customHeight="1">
      <c r="A231" s="21"/>
      <c r="B231" s="265"/>
      <c r="C231" s="272"/>
      <c r="D231" s="267"/>
      <c r="E231" s="122" t="s">
        <v>297</v>
      </c>
      <c r="F231" s="123">
        <v>2019</v>
      </c>
      <c r="G231" s="124" t="s">
        <v>9</v>
      </c>
      <c r="H231" s="124" t="s">
        <v>298</v>
      </c>
      <c r="I231" s="124" t="s">
        <v>17</v>
      </c>
      <c r="J231" s="125" t="s">
        <v>16</v>
      </c>
      <c r="K231" s="29"/>
      <c r="L231" s="29"/>
      <c r="M231" s="29"/>
      <c r="N231" s="29"/>
    </row>
    <row r="232" spans="1:14" ht="42" customHeight="1">
      <c r="A232" s="21"/>
      <c r="B232" s="265"/>
      <c r="C232" s="272"/>
      <c r="D232" s="267"/>
      <c r="E232" s="122" t="s">
        <v>339</v>
      </c>
      <c r="F232" s="123">
        <v>2019</v>
      </c>
      <c r="G232" s="124" t="s">
        <v>9</v>
      </c>
      <c r="H232" s="124" t="s">
        <v>315</v>
      </c>
      <c r="I232" s="124" t="s">
        <v>192</v>
      </c>
      <c r="J232" s="125" t="s">
        <v>191</v>
      </c>
      <c r="K232" s="29"/>
      <c r="L232" s="29"/>
      <c r="M232" s="29"/>
      <c r="N232" s="29"/>
    </row>
    <row r="233" spans="1:14" ht="42" customHeight="1">
      <c r="A233" s="21"/>
      <c r="B233" s="265"/>
      <c r="C233" s="272"/>
      <c r="D233" s="267"/>
      <c r="E233" s="122" t="s">
        <v>339</v>
      </c>
      <c r="F233" s="123">
        <v>2019</v>
      </c>
      <c r="G233" s="124" t="s">
        <v>9</v>
      </c>
      <c r="H233" s="124" t="s">
        <v>315</v>
      </c>
      <c r="I233" s="124" t="s">
        <v>176</v>
      </c>
      <c r="J233" s="125" t="s">
        <v>177</v>
      </c>
      <c r="K233" s="29"/>
      <c r="L233" s="29"/>
      <c r="M233" s="29"/>
      <c r="N233" s="29"/>
    </row>
    <row r="234" spans="1:14" ht="42" customHeight="1">
      <c r="A234" s="21"/>
      <c r="B234" s="265"/>
      <c r="C234" s="272"/>
      <c r="D234" s="267"/>
      <c r="E234" s="122" t="s">
        <v>146</v>
      </c>
      <c r="F234" s="123">
        <v>2019</v>
      </c>
      <c r="G234" s="124" t="s">
        <v>9</v>
      </c>
      <c r="H234" s="124" t="s">
        <v>145</v>
      </c>
      <c r="I234" s="124" t="s">
        <v>144</v>
      </c>
      <c r="J234" s="125" t="s">
        <v>143</v>
      </c>
      <c r="K234" s="29"/>
      <c r="L234" s="29"/>
      <c r="M234" s="29"/>
      <c r="N234" s="29"/>
    </row>
    <row r="235" spans="1:14" ht="42" customHeight="1">
      <c r="A235" s="21"/>
      <c r="B235" s="265"/>
      <c r="C235" s="272"/>
      <c r="D235" s="267"/>
      <c r="E235" s="122" t="s">
        <v>32</v>
      </c>
      <c r="F235" s="123">
        <v>2019</v>
      </c>
      <c r="G235" s="124" t="s">
        <v>264</v>
      </c>
      <c r="H235" s="124" t="s">
        <v>32</v>
      </c>
      <c r="I235" s="124" t="s">
        <v>265</v>
      </c>
      <c r="J235" s="125" t="s">
        <v>266</v>
      </c>
      <c r="K235" s="29"/>
      <c r="L235" s="29"/>
      <c r="M235" s="29"/>
      <c r="N235" s="29"/>
    </row>
    <row r="236" spans="1:14" ht="42" customHeight="1">
      <c r="A236" s="21"/>
      <c r="B236" s="265"/>
      <c r="C236" s="272"/>
      <c r="D236" s="267"/>
      <c r="E236" s="122" t="s">
        <v>190</v>
      </c>
      <c r="F236" s="123">
        <v>2019</v>
      </c>
      <c r="G236" s="124" t="s">
        <v>9</v>
      </c>
      <c r="H236" s="124" t="s">
        <v>261</v>
      </c>
      <c r="I236" s="124" t="s">
        <v>188</v>
      </c>
      <c r="J236" s="125" t="s">
        <v>189</v>
      </c>
      <c r="K236" s="29"/>
      <c r="L236" s="29"/>
      <c r="M236" s="29"/>
      <c r="N236" s="29"/>
    </row>
    <row r="237" spans="1:14" ht="42" customHeight="1">
      <c r="A237" s="21"/>
      <c r="B237" s="265">
        <v>192</v>
      </c>
      <c r="C237" s="266" t="s">
        <v>241</v>
      </c>
      <c r="D237" s="267" t="s">
        <v>434</v>
      </c>
      <c r="E237" s="122" t="s">
        <v>299</v>
      </c>
      <c r="F237" s="123">
        <v>2022</v>
      </c>
      <c r="G237" s="124" t="s">
        <v>548</v>
      </c>
      <c r="H237" s="124" t="s">
        <v>299</v>
      </c>
      <c r="I237" s="124" t="s">
        <v>448</v>
      </c>
      <c r="J237" s="125" t="s">
        <v>444</v>
      </c>
      <c r="K237" s="29"/>
      <c r="L237" s="29"/>
      <c r="M237" s="29"/>
      <c r="N237" s="29"/>
    </row>
    <row r="238" spans="1:14" ht="42" customHeight="1">
      <c r="A238" s="21"/>
      <c r="B238" s="265"/>
      <c r="C238" s="266"/>
      <c r="D238" s="267"/>
      <c r="E238" s="122" t="s">
        <v>37</v>
      </c>
      <c r="F238" s="123">
        <v>2022</v>
      </c>
      <c r="G238" s="124" t="s">
        <v>9</v>
      </c>
      <c r="H238" s="124" t="s">
        <v>477</v>
      </c>
      <c r="I238" s="124" t="s">
        <v>475</v>
      </c>
      <c r="J238" s="125" t="s">
        <v>476</v>
      </c>
      <c r="K238" s="29"/>
      <c r="L238" s="29"/>
      <c r="M238" s="29"/>
      <c r="N238" s="29"/>
    </row>
    <row r="239" spans="1:14" ht="42" customHeight="1">
      <c r="A239" s="21"/>
      <c r="B239" s="265"/>
      <c r="C239" s="266"/>
      <c r="D239" s="267"/>
      <c r="E239" s="122" t="s">
        <v>480</v>
      </c>
      <c r="F239" s="123">
        <v>2022</v>
      </c>
      <c r="G239" s="124" t="s">
        <v>9</v>
      </c>
      <c r="H239" s="124" t="s">
        <v>308</v>
      </c>
      <c r="I239" s="124" t="s">
        <v>478</v>
      </c>
      <c r="J239" s="125" t="s">
        <v>479</v>
      </c>
      <c r="K239" s="29"/>
      <c r="L239" s="29"/>
      <c r="M239" s="29"/>
      <c r="N239" s="29"/>
    </row>
    <row r="240" spans="1:14" ht="42" customHeight="1">
      <c r="A240" s="21"/>
      <c r="B240" s="265"/>
      <c r="C240" s="266"/>
      <c r="D240" s="267"/>
      <c r="E240" s="124" t="s">
        <v>487</v>
      </c>
      <c r="F240" s="123">
        <v>2022</v>
      </c>
      <c r="G240" s="124" t="s">
        <v>488</v>
      </c>
      <c r="H240" s="124" t="s">
        <v>487</v>
      </c>
      <c r="I240" s="124" t="s">
        <v>486</v>
      </c>
      <c r="J240" s="125" t="s">
        <v>485</v>
      </c>
      <c r="K240" s="29"/>
      <c r="L240" s="29"/>
      <c r="M240" s="29"/>
      <c r="N240" s="29"/>
    </row>
    <row r="241" spans="1:14" ht="42" customHeight="1">
      <c r="A241" s="21"/>
      <c r="B241" s="265"/>
      <c r="C241" s="266"/>
      <c r="D241" s="267"/>
      <c r="E241" s="122" t="s">
        <v>101</v>
      </c>
      <c r="F241" s="123">
        <v>2021</v>
      </c>
      <c r="G241" s="124" t="s">
        <v>9</v>
      </c>
      <c r="H241" s="124" t="s">
        <v>491</v>
      </c>
      <c r="I241" s="124" t="s">
        <v>490</v>
      </c>
      <c r="J241" s="125" t="s">
        <v>489</v>
      </c>
      <c r="K241" s="29"/>
      <c r="L241" s="29"/>
      <c r="M241" s="29"/>
      <c r="N241" s="29"/>
    </row>
    <row r="242" spans="1:14" ht="42" customHeight="1">
      <c r="A242" s="21"/>
      <c r="B242" s="265"/>
      <c r="C242" s="266"/>
      <c r="D242" s="267"/>
      <c r="E242" s="128" t="s">
        <v>564</v>
      </c>
      <c r="F242" s="127">
        <v>2021</v>
      </c>
      <c r="G242" s="128" t="s">
        <v>9</v>
      </c>
      <c r="H242" s="128" t="s">
        <v>564</v>
      </c>
      <c r="I242" s="128" t="s">
        <v>449</v>
      </c>
      <c r="J242" s="129" t="s">
        <v>565</v>
      </c>
      <c r="K242" s="29"/>
      <c r="L242" s="29"/>
      <c r="M242" s="29"/>
      <c r="N242" s="29"/>
    </row>
    <row r="243" spans="1:14" ht="42" customHeight="1">
      <c r="A243" s="21"/>
      <c r="B243" s="265"/>
      <c r="C243" s="266"/>
      <c r="D243" s="267"/>
      <c r="E243" s="126" t="s">
        <v>447</v>
      </c>
      <c r="F243" s="127">
        <v>2021</v>
      </c>
      <c r="G243" s="128" t="s">
        <v>9</v>
      </c>
      <c r="H243" s="128" t="s">
        <v>299</v>
      </c>
      <c r="I243" s="128" t="s">
        <v>446</v>
      </c>
      <c r="J243" s="129" t="s">
        <v>445</v>
      </c>
      <c r="K243" s="29"/>
      <c r="L243" s="29"/>
      <c r="M243" s="29"/>
      <c r="N243" s="29"/>
    </row>
    <row r="244" spans="1:14" ht="42" customHeight="1">
      <c r="A244" s="21"/>
      <c r="B244" s="265"/>
      <c r="C244" s="266"/>
      <c r="D244" s="267"/>
      <c r="E244" s="122" t="s">
        <v>299</v>
      </c>
      <c r="F244" s="123">
        <v>2021</v>
      </c>
      <c r="G244" s="124" t="s">
        <v>9</v>
      </c>
      <c r="H244" s="124" t="s">
        <v>299</v>
      </c>
      <c r="I244" s="124" t="s">
        <v>383</v>
      </c>
      <c r="J244" s="125" t="s">
        <v>444</v>
      </c>
      <c r="K244" s="29"/>
      <c r="L244" s="29"/>
      <c r="M244" s="29"/>
      <c r="N244" s="29"/>
    </row>
    <row r="245" spans="1:14" ht="42" customHeight="1">
      <c r="A245" s="21"/>
      <c r="B245" s="265"/>
      <c r="C245" s="266"/>
      <c r="D245" s="267"/>
      <c r="E245" s="122" t="s">
        <v>369</v>
      </c>
      <c r="F245" s="123">
        <v>2020</v>
      </c>
      <c r="G245" s="124" t="s">
        <v>9</v>
      </c>
      <c r="H245" s="124" t="s">
        <v>369</v>
      </c>
      <c r="I245" s="124" t="s">
        <v>127</v>
      </c>
      <c r="J245" s="125" t="s">
        <v>503</v>
      </c>
      <c r="K245" s="29"/>
      <c r="L245" s="29"/>
      <c r="M245" s="29"/>
      <c r="N245" s="29"/>
    </row>
    <row r="246" spans="1:14" ht="42" customHeight="1">
      <c r="A246" s="21"/>
      <c r="B246" s="265"/>
      <c r="C246" s="266"/>
      <c r="D246" s="267"/>
      <c r="E246" s="122" t="s">
        <v>150</v>
      </c>
      <c r="F246" s="123">
        <v>2020</v>
      </c>
      <c r="G246" s="124" t="s">
        <v>9</v>
      </c>
      <c r="H246" s="124" t="s">
        <v>149</v>
      </c>
      <c r="I246" s="124" t="s">
        <v>148</v>
      </c>
      <c r="J246" s="125" t="s">
        <v>147</v>
      </c>
      <c r="K246" s="29"/>
      <c r="L246" s="29"/>
      <c r="M246" s="29"/>
      <c r="N246" s="29"/>
    </row>
    <row r="247" spans="1:14" ht="42" customHeight="1">
      <c r="A247" s="21"/>
      <c r="B247" s="265"/>
      <c r="C247" s="266"/>
      <c r="D247" s="267"/>
      <c r="E247" s="122" t="s">
        <v>230</v>
      </c>
      <c r="F247" s="123">
        <v>2020</v>
      </c>
      <c r="G247" s="124" t="s">
        <v>229</v>
      </c>
      <c r="H247" s="124" t="s">
        <v>228</v>
      </c>
      <c r="I247" s="124" t="s">
        <v>227</v>
      </c>
      <c r="J247" s="125" t="s">
        <v>226</v>
      </c>
      <c r="K247" s="29"/>
      <c r="L247" s="29"/>
      <c r="M247" s="29"/>
      <c r="N247" s="29"/>
    </row>
    <row r="248" spans="1:14" ht="42" customHeight="1">
      <c r="A248" s="21"/>
      <c r="B248" s="265"/>
      <c r="C248" s="266"/>
      <c r="D248" s="267"/>
      <c r="E248" s="122" t="s">
        <v>101</v>
      </c>
      <c r="F248" s="123">
        <v>2020</v>
      </c>
      <c r="G248" s="124" t="s">
        <v>9</v>
      </c>
      <c r="H248" s="124" t="s">
        <v>256</v>
      </c>
      <c r="I248" s="124" t="s">
        <v>107</v>
      </c>
      <c r="J248" s="125" t="s">
        <v>481</v>
      </c>
      <c r="K248" s="29"/>
      <c r="L248" s="29"/>
      <c r="M248" s="29"/>
      <c r="N248" s="29"/>
    </row>
    <row r="249" spans="1:14" ht="42" customHeight="1">
      <c r="A249" s="21"/>
      <c r="B249" s="265"/>
      <c r="C249" s="266"/>
      <c r="D249" s="267"/>
      <c r="E249" s="122" t="s">
        <v>50</v>
      </c>
      <c r="F249" s="123">
        <v>2017</v>
      </c>
      <c r="G249" s="124" t="s">
        <v>9</v>
      </c>
      <c r="H249" s="124" t="s">
        <v>19</v>
      </c>
      <c r="I249" s="124" t="s">
        <v>25</v>
      </c>
      <c r="J249" s="125" t="s">
        <v>20</v>
      </c>
      <c r="K249" s="29"/>
      <c r="L249" s="29"/>
      <c r="M249" s="29"/>
      <c r="N249" s="29"/>
    </row>
    <row r="250" spans="1:14" ht="42" customHeight="1">
      <c r="A250" s="21"/>
      <c r="B250" s="265">
        <v>193</v>
      </c>
      <c r="C250" s="266" t="s">
        <v>242</v>
      </c>
      <c r="D250" s="267" t="s">
        <v>390</v>
      </c>
      <c r="E250" s="122" t="s">
        <v>299</v>
      </c>
      <c r="F250" s="123">
        <v>2022</v>
      </c>
      <c r="G250" s="124" t="s">
        <v>548</v>
      </c>
      <c r="H250" s="124" t="s">
        <v>299</v>
      </c>
      <c r="I250" s="124" t="s">
        <v>448</v>
      </c>
      <c r="J250" s="125" t="s">
        <v>444</v>
      </c>
      <c r="K250" s="29"/>
      <c r="L250" s="29"/>
      <c r="M250" s="29"/>
      <c r="N250" s="29"/>
    </row>
    <row r="251" spans="1:14" ht="42" customHeight="1">
      <c r="A251" s="21"/>
      <c r="B251" s="265"/>
      <c r="C251" s="266"/>
      <c r="D251" s="267"/>
      <c r="E251" s="122" t="s">
        <v>37</v>
      </c>
      <c r="F251" s="123">
        <v>2022</v>
      </c>
      <c r="G251" s="124" t="s">
        <v>9</v>
      </c>
      <c r="H251" s="124" t="s">
        <v>477</v>
      </c>
      <c r="I251" s="124" t="s">
        <v>475</v>
      </c>
      <c r="J251" s="125" t="s">
        <v>476</v>
      </c>
      <c r="K251" s="29"/>
      <c r="L251" s="29"/>
      <c r="M251" s="29"/>
      <c r="N251" s="29"/>
    </row>
    <row r="252" spans="1:14" ht="42" customHeight="1">
      <c r="A252" s="21"/>
      <c r="B252" s="265"/>
      <c r="C252" s="266"/>
      <c r="D252" s="267"/>
      <c r="E252" s="122" t="s">
        <v>480</v>
      </c>
      <c r="F252" s="123">
        <v>2022</v>
      </c>
      <c r="G252" s="124" t="s">
        <v>9</v>
      </c>
      <c r="H252" s="124" t="s">
        <v>308</v>
      </c>
      <c r="I252" s="124" t="s">
        <v>478</v>
      </c>
      <c r="J252" s="125" t="s">
        <v>479</v>
      </c>
      <c r="K252" s="29"/>
      <c r="L252" s="29"/>
      <c r="M252" s="29"/>
      <c r="N252" s="29"/>
    </row>
    <row r="253" spans="1:14" ht="42" customHeight="1">
      <c r="A253" s="21"/>
      <c r="B253" s="265"/>
      <c r="C253" s="266"/>
      <c r="D253" s="267"/>
      <c r="E253" s="124" t="s">
        <v>487</v>
      </c>
      <c r="F253" s="123">
        <v>2022</v>
      </c>
      <c r="G253" s="124" t="s">
        <v>488</v>
      </c>
      <c r="H253" s="124" t="s">
        <v>487</v>
      </c>
      <c r="I253" s="124" t="s">
        <v>486</v>
      </c>
      <c r="J253" s="125" t="s">
        <v>485</v>
      </c>
      <c r="K253" s="29"/>
      <c r="L253" s="29"/>
      <c r="M253" s="29"/>
      <c r="N253" s="29"/>
    </row>
    <row r="254" spans="1:14" ht="42" customHeight="1">
      <c r="A254" s="21"/>
      <c r="B254" s="265"/>
      <c r="C254" s="266"/>
      <c r="D254" s="267"/>
      <c r="E254" s="122" t="s">
        <v>101</v>
      </c>
      <c r="F254" s="123">
        <v>2021</v>
      </c>
      <c r="G254" s="124" t="s">
        <v>9</v>
      </c>
      <c r="H254" s="124" t="s">
        <v>491</v>
      </c>
      <c r="I254" s="124" t="s">
        <v>490</v>
      </c>
      <c r="J254" s="125" t="s">
        <v>489</v>
      </c>
      <c r="K254" s="29"/>
      <c r="L254" s="29"/>
      <c r="M254" s="29"/>
      <c r="N254" s="29"/>
    </row>
    <row r="255" spans="1:14" ht="42" customHeight="1">
      <c r="A255" s="21"/>
      <c r="B255" s="265"/>
      <c r="C255" s="266"/>
      <c r="D255" s="267"/>
      <c r="E255" s="128" t="s">
        <v>564</v>
      </c>
      <c r="F255" s="127">
        <v>2021</v>
      </c>
      <c r="G255" s="128" t="s">
        <v>9</v>
      </c>
      <c r="H255" s="128" t="s">
        <v>564</v>
      </c>
      <c r="I255" s="128" t="s">
        <v>449</v>
      </c>
      <c r="J255" s="129" t="s">
        <v>565</v>
      </c>
      <c r="K255" s="29"/>
      <c r="L255" s="29"/>
      <c r="M255" s="29"/>
      <c r="N255" s="29"/>
    </row>
    <row r="256" spans="1:14" ht="42" customHeight="1">
      <c r="A256" s="21"/>
      <c r="B256" s="265"/>
      <c r="C256" s="266"/>
      <c r="D256" s="267"/>
      <c r="E256" s="126" t="s">
        <v>447</v>
      </c>
      <c r="F256" s="127">
        <v>2021</v>
      </c>
      <c r="G256" s="128" t="s">
        <v>9</v>
      </c>
      <c r="H256" s="128" t="s">
        <v>299</v>
      </c>
      <c r="I256" s="128" t="s">
        <v>446</v>
      </c>
      <c r="J256" s="129" t="s">
        <v>445</v>
      </c>
      <c r="K256" s="29"/>
      <c r="L256" s="29"/>
      <c r="M256" s="29"/>
      <c r="N256" s="29"/>
    </row>
    <row r="257" spans="1:14" ht="42" customHeight="1">
      <c r="A257" s="21"/>
      <c r="B257" s="265"/>
      <c r="C257" s="266"/>
      <c r="D257" s="267"/>
      <c r="E257" s="122" t="s">
        <v>299</v>
      </c>
      <c r="F257" s="123">
        <v>2021</v>
      </c>
      <c r="G257" s="124" t="s">
        <v>9</v>
      </c>
      <c r="H257" s="124" t="s">
        <v>299</v>
      </c>
      <c r="I257" s="124" t="s">
        <v>383</v>
      </c>
      <c r="J257" s="125" t="s">
        <v>444</v>
      </c>
      <c r="K257" s="29"/>
      <c r="L257" s="29"/>
      <c r="M257" s="29"/>
      <c r="N257" s="29"/>
    </row>
    <row r="258" spans="1:14" ht="42" customHeight="1">
      <c r="A258" s="21"/>
      <c r="B258" s="265"/>
      <c r="C258" s="266"/>
      <c r="D258" s="267"/>
      <c r="E258" s="122" t="s">
        <v>101</v>
      </c>
      <c r="F258" s="123">
        <v>2020</v>
      </c>
      <c r="G258" s="124" t="s">
        <v>9</v>
      </c>
      <c r="H258" s="124" t="s">
        <v>256</v>
      </c>
      <c r="I258" s="124" t="s">
        <v>107</v>
      </c>
      <c r="J258" s="125" t="s">
        <v>481</v>
      </c>
      <c r="K258" s="29"/>
      <c r="L258" s="29"/>
      <c r="M258" s="29"/>
      <c r="N258" s="29"/>
    </row>
    <row r="259" spans="1:14" ht="42" customHeight="1">
      <c r="A259" s="21"/>
      <c r="B259" s="265"/>
      <c r="C259" s="266"/>
      <c r="D259" s="267"/>
      <c r="E259" s="122" t="s">
        <v>50</v>
      </c>
      <c r="F259" s="123">
        <v>2017</v>
      </c>
      <c r="G259" s="124" t="s">
        <v>9</v>
      </c>
      <c r="H259" s="124" t="s">
        <v>19</v>
      </c>
      <c r="I259" s="124" t="s">
        <v>25</v>
      </c>
      <c r="J259" s="125" t="s">
        <v>20</v>
      </c>
      <c r="K259" s="29"/>
      <c r="L259" s="29"/>
      <c r="M259" s="29"/>
      <c r="N259" s="29"/>
    </row>
    <row r="260" spans="1:14" ht="42" customHeight="1">
      <c r="A260" s="21"/>
      <c r="B260" s="265">
        <v>194</v>
      </c>
      <c r="C260" s="266" t="s">
        <v>243</v>
      </c>
      <c r="D260" s="267" t="s">
        <v>391</v>
      </c>
      <c r="E260" s="122" t="s">
        <v>299</v>
      </c>
      <c r="F260" s="123">
        <v>2022</v>
      </c>
      <c r="G260" s="124" t="s">
        <v>548</v>
      </c>
      <c r="H260" s="124" t="s">
        <v>299</v>
      </c>
      <c r="I260" s="124" t="s">
        <v>448</v>
      </c>
      <c r="J260" s="125" t="s">
        <v>444</v>
      </c>
      <c r="K260" s="29"/>
      <c r="L260" s="29"/>
      <c r="M260" s="29"/>
      <c r="N260" s="29"/>
    </row>
    <row r="261" spans="1:14" ht="42" customHeight="1">
      <c r="A261" s="21"/>
      <c r="B261" s="265"/>
      <c r="C261" s="266"/>
      <c r="D261" s="267"/>
      <c r="E261" s="122" t="s">
        <v>37</v>
      </c>
      <c r="F261" s="123">
        <v>2022</v>
      </c>
      <c r="G261" s="124" t="s">
        <v>9</v>
      </c>
      <c r="H261" s="124" t="s">
        <v>477</v>
      </c>
      <c r="I261" s="124" t="s">
        <v>475</v>
      </c>
      <c r="J261" s="125" t="s">
        <v>476</v>
      </c>
      <c r="K261" s="29"/>
      <c r="L261" s="29"/>
      <c r="M261" s="29"/>
      <c r="N261" s="29"/>
    </row>
    <row r="262" spans="1:14" ht="42" customHeight="1">
      <c r="A262" s="21"/>
      <c r="B262" s="265"/>
      <c r="C262" s="266"/>
      <c r="D262" s="267"/>
      <c r="E262" s="122" t="s">
        <v>480</v>
      </c>
      <c r="F262" s="123">
        <v>2022</v>
      </c>
      <c r="G262" s="124" t="s">
        <v>9</v>
      </c>
      <c r="H262" s="124" t="s">
        <v>308</v>
      </c>
      <c r="I262" s="124" t="s">
        <v>478</v>
      </c>
      <c r="J262" s="125" t="s">
        <v>479</v>
      </c>
      <c r="K262" s="29"/>
      <c r="L262" s="29"/>
      <c r="M262" s="29"/>
      <c r="N262" s="29"/>
    </row>
    <row r="263" spans="1:14" ht="42" customHeight="1">
      <c r="A263" s="21"/>
      <c r="B263" s="265"/>
      <c r="C263" s="266"/>
      <c r="D263" s="267"/>
      <c r="E263" s="124" t="s">
        <v>487</v>
      </c>
      <c r="F263" s="123">
        <v>2022</v>
      </c>
      <c r="G263" s="124" t="s">
        <v>488</v>
      </c>
      <c r="H263" s="124" t="s">
        <v>487</v>
      </c>
      <c r="I263" s="124" t="s">
        <v>486</v>
      </c>
      <c r="J263" s="125" t="s">
        <v>485</v>
      </c>
      <c r="K263" s="29"/>
      <c r="L263" s="29"/>
      <c r="M263" s="29"/>
      <c r="N263" s="29"/>
    </row>
    <row r="264" spans="1:14" ht="42" customHeight="1">
      <c r="A264" s="21"/>
      <c r="B264" s="265"/>
      <c r="C264" s="266"/>
      <c r="D264" s="267"/>
      <c r="E264" s="122" t="s">
        <v>101</v>
      </c>
      <c r="F264" s="123">
        <v>2021</v>
      </c>
      <c r="G264" s="124" t="s">
        <v>9</v>
      </c>
      <c r="H264" s="124" t="s">
        <v>491</v>
      </c>
      <c r="I264" s="124" t="s">
        <v>490</v>
      </c>
      <c r="J264" s="125" t="s">
        <v>489</v>
      </c>
      <c r="K264" s="29"/>
      <c r="L264" s="29"/>
      <c r="M264" s="29"/>
      <c r="N264" s="29"/>
    </row>
    <row r="265" spans="1:14" ht="42" customHeight="1">
      <c r="A265" s="21"/>
      <c r="B265" s="265"/>
      <c r="C265" s="266"/>
      <c r="D265" s="267"/>
      <c r="E265" s="128" t="s">
        <v>564</v>
      </c>
      <c r="F265" s="127">
        <v>2021</v>
      </c>
      <c r="G265" s="128" t="s">
        <v>9</v>
      </c>
      <c r="H265" s="128" t="s">
        <v>564</v>
      </c>
      <c r="I265" s="128" t="s">
        <v>449</v>
      </c>
      <c r="J265" s="129" t="s">
        <v>565</v>
      </c>
      <c r="K265" s="29"/>
      <c r="L265" s="29"/>
      <c r="M265" s="29"/>
      <c r="N265" s="29"/>
    </row>
    <row r="266" spans="1:14" ht="42" customHeight="1">
      <c r="A266" s="21"/>
      <c r="B266" s="265"/>
      <c r="C266" s="266"/>
      <c r="D266" s="267"/>
      <c r="E266" s="126" t="s">
        <v>447</v>
      </c>
      <c r="F266" s="127">
        <v>2021</v>
      </c>
      <c r="G266" s="128" t="s">
        <v>9</v>
      </c>
      <c r="H266" s="128" t="s">
        <v>299</v>
      </c>
      <c r="I266" s="128" t="s">
        <v>446</v>
      </c>
      <c r="J266" s="129" t="s">
        <v>445</v>
      </c>
      <c r="K266" s="29"/>
      <c r="L266" s="29"/>
      <c r="M266" s="29"/>
      <c r="N266" s="29"/>
    </row>
    <row r="267" spans="1:14" ht="42" customHeight="1">
      <c r="A267" s="21"/>
      <c r="B267" s="265"/>
      <c r="C267" s="266"/>
      <c r="D267" s="267"/>
      <c r="E267" s="122" t="s">
        <v>299</v>
      </c>
      <c r="F267" s="123">
        <v>2021</v>
      </c>
      <c r="G267" s="124" t="s">
        <v>9</v>
      </c>
      <c r="H267" s="124" t="s">
        <v>299</v>
      </c>
      <c r="I267" s="124" t="s">
        <v>383</v>
      </c>
      <c r="J267" s="125" t="s">
        <v>444</v>
      </c>
      <c r="K267" s="29"/>
      <c r="L267" s="29"/>
      <c r="M267" s="29"/>
      <c r="N267" s="29"/>
    </row>
    <row r="268" spans="1:14" ht="42" customHeight="1">
      <c r="A268" s="21"/>
      <c r="B268" s="265"/>
      <c r="C268" s="266"/>
      <c r="D268" s="267"/>
      <c r="E268" s="122" t="s">
        <v>101</v>
      </c>
      <c r="F268" s="123">
        <v>2020</v>
      </c>
      <c r="G268" s="124" t="s">
        <v>9</v>
      </c>
      <c r="H268" s="124" t="s">
        <v>256</v>
      </c>
      <c r="I268" s="124" t="s">
        <v>107</v>
      </c>
      <c r="J268" s="125" t="s">
        <v>481</v>
      </c>
      <c r="K268" s="29"/>
      <c r="L268" s="29"/>
      <c r="M268" s="29"/>
      <c r="N268" s="29"/>
    </row>
    <row r="269" spans="1:14" ht="42" customHeight="1">
      <c r="A269" s="21"/>
      <c r="B269" s="265"/>
      <c r="C269" s="266"/>
      <c r="D269" s="267"/>
      <c r="E269" s="122" t="s">
        <v>50</v>
      </c>
      <c r="F269" s="123">
        <v>2017</v>
      </c>
      <c r="G269" s="124" t="s">
        <v>9</v>
      </c>
      <c r="H269" s="124" t="s">
        <v>19</v>
      </c>
      <c r="I269" s="124" t="s">
        <v>25</v>
      </c>
      <c r="J269" s="125" t="s">
        <v>20</v>
      </c>
      <c r="K269" s="29"/>
      <c r="L269" s="29"/>
      <c r="M269" s="29"/>
      <c r="N269" s="29"/>
    </row>
    <row r="270" spans="1:14" ht="42" customHeight="1">
      <c r="A270" s="21"/>
      <c r="B270" s="265">
        <v>195</v>
      </c>
      <c r="C270" s="266" t="s">
        <v>244</v>
      </c>
      <c r="D270" s="267" t="s">
        <v>392</v>
      </c>
      <c r="E270" s="122" t="s">
        <v>299</v>
      </c>
      <c r="F270" s="123">
        <v>2022</v>
      </c>
      <c r="G270" s="124" t="s">
        <v>548</v>
      </c>
      <c r="H270" s="124" t="s">
        <v>299</v>
      </c>
      <c r="I270" s="124" t="s">
        <v>448</v>
      </c>
      <c r="J270" s="125" t="s">
        <v>444</v>
      </c>
      <c r="K270" s="29"/>
      <c r="L270" s="29"/>
      <c r="M270" s="29"/>
      <c r="N270" s="29"/>
    </row>
    <row r="271" spans="1:14" ht="42" customHeight="1">
      <c r="A271" s="21"/>
      <c r="B271" s="265"/>
      <c r="C271" s="266"/>
      <c r="D271" s="267"/>
      <c r="E271" s="122" t="s">
        <v>37</v>
      </c>
      <c r="F271" s="123">
        <v>2022</v>
      </c>
      <c r="G271" s="124" t="s">
        <v>9</v>
      </c>
      <c r="H271" s="124" t="s">
        <v>477</v>
      </c>
      <c r="I271" s="124" t="s">
        <v>475</v>
      </c>
      <c r="J271" s="125" t="s">
        <v>476</v>
      </c>
      <c r="K271" s="29"/>
      <c r="L271" s="29"/>
      <c r="M271" s="29"/>
      <c r="N271" s="29"/>
    </row>
    <row r="272" spans="1:14" ht="42" customHeight="1">
      <c r="A272" s="21"/>
      <c r="B272" s="265"/>
      <c r="C272" s="266"/>
      <c r="D272" s="267"/>
      <c r="E272" s="122" t="s">
        <v>480</v>
      </c>
      <c r="F272" s="123">
        <v>2022</v>
      </c>
      <c r="G272" s="124" t="s">
        <v>9</v>
      </c>
      <c r="H272" s="124" t="s">
        <v>308</v>
      </c>
      <c r="I272" s="124" t="s">
        <v>478</v>
      </c>
      <c r="J272" s="125" t="s">
        <v>479</v>
      </c>
      <c r="K272" s="29"/>
      <c r="L272" s="29"/>
      <c r="M272" s="29"/>
      <c r="N272" s="29"/>
    </row>
    <row r="273" spans="1:14" ht="42" customHeight="1">
      <c r="A273" s="21"/>
      <c r="B273" s="265"/>
      <c r="C273" s="266"/>
      <c r="D273" s="267"/>
      <c r="E273" s="124" t="s">
        <v>487</v>
      </c>
      <c r="F273" s="123">
        <v>2022</v>
      </c>
      <c r="G273" s="124" t="s">
        <v>488</v>
      </c>
      <c r="H273" s="124" t="s">
        <v>487</v>
      </c>
      <c r="I273" s="124" t="s">
        <v>486</v>
      </c>
      <c r="J273" s="125" t="s">
        <v>485</v>
      </c>
      <c r="K273" s="29"/>
      <c r="L273" s="29"/>
      <c r="M273" s="29"/>
      <c r="N273" s="29"/>
    </row>
    <row r="274" spans="1:14" ht="42" customHeight="1">
      <c r="A274" s="21"/>
      <c r="B274" s="265"/>
      <c r="C274" s="266"/>
      <c r="D274" s="267"/>
      <c r="E274" s="122" t="s">
        <v>101</v>
      </c>
      <c r="F274" s="123">
        <v>2021</v>
      </c>
      <c r="G274" s="124" t="s">
        <v>9</v>
      </c>
      <c r="H274" s="124" t="s">
        <v>491</v>
      </c>
      <c r="I274" s="124" t="s">
        <v>490</v>
      </c>
      <c r="J274" s="125" t="s">
        <v>489</v>
      </c>
      <c r="K274" s="29"/>
      <c r="L274" s="29"/>
      <c r="M274" s="29"/>
      <c r="N274" s="29"/>
    </row>
    <row r="275" spans="1:14" ht="42" customHeight="1">
      <c r="A275" s="21"/>
      <c r="B275" s="265"/>
      <c r="C275" s="266"/>
      <c r="D275" s="267"/>
      <c r="E275" s="128" t="s">
        <v>564</v>
      </c>
      <c r="F275" s="127">
        <v>2021</v>
      </c>
      <c r="G275" s="128" t="s">
        <v>9</v>
      </c>
      <c r="H275" s="128" t="s">
        <v>564</v>
      </c>
      <c r="I275" s="128" t="s">
        <v>449</v>
      </c>
      <c r="J275" s="129" t="s">
        <v>565</v>
      </c>
      <c r="K275" s="29"/>
      <c r="L275" s="29"/>
      <c r="M275" s="29"/>
      <c r="N275" s="29"/>
    </row>
    <row r="276" spans="1:14" ht="42" customHeight="1">
      <c r="A276" s="21"/>
      <c r="B276" s="265"/>
      <c r="C276" s="266"/>
      <c r="D276" s="267"/>
      <c r="E276" s="126" t="s">
        <v>447</v>
      </c>
      <c r="F276" s="127">
        <v>2021</v>
      </c>
      <c r="G276" s="128" t="s">
        <v>9</v>
      </c>
      <c r="H276" s="128" t="s">
        <v>299</v>
      </c>
      <c r="I276" s="128" t="s">
        <v>446</v>
      </c>
      <c r="J276" s="129" t="s">
        <v>445</v>
      </c>
      <c r="K276" s="29"/>
      <c r="L276" s="29"/>
      <c r="M276" s="29"/>
      <c r="N276" s="29"/>
    </row>
    <row r="277" spans="1:14" ht="42" customHeight="1">
      <c r="A277" s="21"/>
      <c r="B277" s="265"/>
      <c r="C277" s="266"/>
      <c r="D277" s="267"/>
      <c r="E277" s="122" t="s">
        <v>299</v>
      </c>
      <c r="F277" s="123">
        <v>2021</v>
      </c>
      <c r="G277" s="124" t="s">
        <v>9</v>
      </c>
      <c r="H277" s="124" t="s">
        <v>299</v>
      </c>
      <c r="I277" s="124" t="s">
        <v>383</v>
      </c>
      <c r="J277" s="125" t="s">
        <v>444</v>
      </c>
      <c r="K277" s="29"/>
      <c r="L277" s="29"/>
      <c r="M277" s="29"/>
      <c r="N277" s="29"/>
    </row>
    <row r="278" spans="1:14" ht="42" customHeight="1">
      <c r="A278" s="21"/>
      <c r="B278" s="265"/>
      <c r="C278" s="266"/>
      <c r="D278" s="267"/>
      <c r="E278" s="122" t="s">
        <v>101</v>
      </c>
      <c r="F278" s="123">
        <v>2020</v>
      </c>
      <c r="G278" s="124" t="s">
        <v>9</v>
      </c>
      <c r="H278" s="124" t="s">
        <v>256</v>
      </c>
      <c r="I278" s="124" t="s">
        <v>107</v>
      </c>
      <c r="J278" s="125" t="s">
        <v>481</v>
      </c>
      <c r="K278" s="29"/>
      <c r="L278" s="29"/>
      <c r="M278" s="29"/>
      <c r="N278" s="29"/>
    </row>
    <row r="279" spans="1:14" ht="42" customHeight="1">
      <c r="A279" s="21"/>
      <c r="B279" s="265"/>
      <c r="C279" s="266"/>
      <c r="D279" s="267"/>
      <c r="E279" s="122" t="s">
        <v>50</v>
      </c>
      <c r="F279" s="123">
        <v>2017</v>
      </c>
      <c r="G279" s="124" t="s">
        <v>9</v>
      </c>
      <c r="H279" s="124" t="s">
        <v>19</v>
      </c>
      <c r="I279" s="124" t="s">
        <v>25</v>
      </c>
      <c r="J279" s="125" t="s">
        <v>20</v>
      </c>
      <c r="K279" s="29"/>
      <c r="L279" s="29"/>
      <c r="M279" s="29"/>
      <c r="N279" s="29"/>
    </row>
    <row r="280" spans="1:14" ht="42" customHeight="1">
      <c r="A280" s="21"/>
      <c r="B280" s="265">
        <v>649</v>
      </c>
      <c r="C280" s="266" t="s">
        <v>421</v>
      </c>
      <c r="D280" s="267" t="s">
        <v>435</v>
      </c>
      <c r="E280" s="122" t="s">
        <v>299</v>
      </c>
      <c r="F280" s="123">
        <v>2022</v>
      </c>
      <c r="G280" s="124" t="s">
        <v>548</v>
      </c>
      <c r="H280" s="124" t="s">
        <v>299</v>
      </c>
      <c r="I280" s="124" t="s">
        <v>448</v>
      </c>
      <c r="J280" s="125" t="s">
        <v>444</v>
      </c>
      <c r="K280" s="29"/>
      <c r="L280" s="29"/>
      <c r="M280" s="29"/>
      <c r="N280" s="29"/>
    </row>
    <row r="281" spans="1:14" ht="42" customHeight="1">
      <c r="A281" s="21"/>
      <c r="B281" s="265"/>
      <c r="C281" s="266"/>
      <c r="D281" s="267"/>
      <c r="E281" s="122" t="s">
        <v>31</v>
      </c>
      <c r="F281" s="123">
        <v>2022</v>
      </c>
      <c r="G281" s="124" t="s">
        <v>9</v>
      </c>
      <c r="H281" s="124" t="s">
        <v>462</v>
      </c>
      <c r="I281" s="124" t="s">
        <v>513</v>
      </c>
      <c r="J281" s="125" t="s">
        <v>512</v>
      </c>
      <c r="K281" s="29"/>
      <c r="L281" s="29"/>
      <c r="M281" s="29"/>
      <c r="N281" s="29"/>
    </row>
    <row r="282" spans="1:14" ht="42" customHeight="1">
      <c r="A282" s="21"/>
      <c r="B282" s="265"/>
      <c r="C282" s="266"/>
      <c r="D282" s="267"/>
      <c r="E282" s="122" t="s">
        <v>299</v>
      </c>
      <c r="F282" s="123">
        <v>2021</v>
      </c>
      <c r="G282" s="124" t="s">
        <v>9</v>
      </c>
      <c r="H282" s="124" t="s">
        <v>299</v>
      </c>
      <c r="I282" s="124" t="s">
        <v>383</v>
      </c>
      <c r="J282" s="125" t="s">
        <v>444</v>
      </c>
      <c r="K282" s="29"/>
      <c r="L282" s="29"/>
      <c r="M282" s="29"/>
      <c r="N282" s="29"/>
    </row>
    <row r="283" spans="1:14" ht="42" customHeight="1">
      <c r="A283" s="21"/>
      <c r="B283" s="265"/>
      <c r="C283" s="266"/>
      <c r="D283" s="267"/>
      <c r="E283" s="122" t="s">
        <v>516</v>
      </c>
      <c r="F283" s="123">
        <v>2020</v>
      </c>
      <c r="G283" s="124" t="s">
        <v>9</v>
      </c>
      <c r="H283" s="124" t="s">
        <v>516</v>
      </c>
      <c r="I283" s="124" t="s">
        <v>514</v>
      </c>
      <c r="J283" s="125" t="s">
        <v>515</v>
      </c>
      <c r="K283" s="29"/>
      <c r="L283" s="29"/>
      <c r="M283" s="29"/>
      <c r="N283" s="29"/>
    </row>
    <row r="284" spans="1:14" ht="42" customHeight="1">
      <c r="A284" s="21"/>
      <c r="B284" s="265"/>
      <c r="C284" s="266"/>
      <c r="D284" s="267"/>
      <c r="E284" s="122" t="s">
        <v>50</v>
      </c>
      <c r="F284" s="123">
        <v>2017</v>
      </c>
      <c r="G284" s="124" t="s">
        <v>9</v>
      </c>
      <c r="H284" s="124" t="s">
        <v>19</v>
      </c>
      <c r="I284" s="124" t="s">
        <v>25</v>
      </c>
      <c r="J284" s="125" t="s">
        <v>20</v>
      </c>
      <c r="K284" s="29"/>
      <c r="L284" s="29"/>
      <c r="M284" s="29"/>
      <c r="N284" s="29"/>
    </row>
    <row r="285" spans="1:14" ht="42" customHeight="1">
      <c r="A285" s="21"/>
      <c r="B285" s="265">
        <v>164</v>
      </c>
      <c r="C285" s="268" t="s">
        <v>309</v>
      </c>
      <c r="D285" s="267" t="s">
        <v>436</v>
      </c>
      <c r="E285" s="122" t="s">
        <v>299</v>
      </c>
      <c r="F285" s="123">
        <v>2022</v>
      </c>
      <c r="G285" s="124" t="s">
        <v>548</v>
      </c>
      <c r="H285" s="124" t="s">
        <v>299</v>
      </c>
      <c r="I285" s="124" t="s">
        <v>448</v>
      </c>
      <c r="J285" s="125" t="s">
        <v>444</v>
      </c>
      <c r="K285" s="29"/>
      <c r="L285" s="29"/>
      <c r="M285" s="29"/>
      <c r="N285" s="29"/>
    </row>
    <row r="286" spans="1:14" ht="42" customHeight="1">
      <c r="A286" s="21"/>
      <c r="B286" s="265"/>
      <c r="C286" s="268"/>
      <c r="D286" s="267"/>
      <c r="E286" s="126" t="s">
        <v>339</v>
      </c>
      <c r="F286" s="127">
        <v>2022</v>
      </c>
      <c r="G286" s="128" t="s">
        <v>9</v>
      </c>
      <c r="H286" s="128" t="s">
        <v>315</v>
      </c>
      <c r="I286" s="128" t="s">
        <v>450</v>
      </c>
      <c r="J286" s="129" t="s">
        <v>451</v>
      </c>
      <c r="K286" s="29"/>
      <c r="L286" s="29"/>
      <c r="M286" s="29"/>
      <c r="N286" s="29"/>
    </row>
    <row r="287" spans="1:14" ht="42" customHeight="1">
      <c r="A287" s="21"/>
      <c r="B287" s="265"/>
      <c r="C287" s="268"/>
      <c r="D287" s="267"/>
      <c r="E287" s="126" t="s">
        <v>465</v>
      </c>
      <c r="F287" s="127">
        <v>2022</v>
      </c>
      <c r="G287" s="128" t="s">
        <v>9</v>
      </c>
      <c r="H287" s="128" t="s">
        <v>308</v>
      </c>
      <c r="I287" s="128" t="s">
        <v>464</v>
      </c>
      <c r="J287" s="129" t="s">
        <v>463</v>
      </c>
      <c r="K287" s="29"/>
      <c r="L287" s="29"/>
      <c r="M287" s="29"/>
      <c r="N287" s="29"/>
    </row>
    <row r="288" spans="1:14" ht="42" customHeight="1">
      <c r="A288" s="21"/>
      <c r="B288" s="265"/>
      <c r="C288" s="268"/>
      <c r="D288" s="267"/>
      <c r="E288" s="126" t="s">
        <v>470</v>
      </c>
      <c r="F288" s="127">
        <v>2022</v>
      </c>
      <c r="G288" s="128" t="s">
        <v>9</v>
      </c>
      <c r="H288" s="128" t="s">
        <v>375</v>
      </c>
      <c r="I288" s="128" t="s">
        <v>469</v>
      </c>
      <c r="J288" s="129" t="s">
        <v>468</v>
      </c>
      <c r="K288" s="29"/>
      <c r="L288" s="29"/>
      <c r="M288" s="29"/>
      <c r="N288" s="29"/>
    </row>
    <row r="289" spans="1:14" ht="42" customHeight="1">
      <c r="A289" s="21"/>
      <c r="B289" s="265"/>
      <c r="C289" s="268"/>
      <c r="D289" s="267"/>
      <c r="E289" s="126" t="s">
        <v>31</v>
      </c>
      <c r="F289" s="127">
        <v>2022</v>
      </c>
      <c r="G289" s="128" t="s">
        <v>9</v>
      </c>
      <c r="H289" s="128" t="s">
        <v>462</v>
      </c>
      <c r="I289" s="128" t="s">
        <v>460</v>
      </c>
      <c r="J289" s="129" t="s">
        <v>461</v>
      </c>
      <c r="K289" s="29"/>
      <c r="L289" s="29"/>
      <c r="M289" s="29"/>
      <c r="N289" s="29"/>
    </row>
    <row r="290" spans="1:14" ht="42" customHeight="1">
      <c r="A290" s="21"/>
      <c r="B290" s="265"/>
      <c r="C290" s="268"/>
      <c r="D290" s="267"/>
      <c r="E290" s="126" t="s">
        <v>467</v>
      </c>
      <c r="F290" s="127">
        <v>2022</v>
      </c>
      <c r="G290" s="128" t="s">
        <v>9</v>
      </c>
      <c r="H290" s="128" t="s">
        <v>219</v>
      </c>
      <c r="I290" s="128" t="s">
        <v>466</v>
      </c>
      <c r="J290" s="129" t="s">
        <v>471</v>
      </c>
      <c r="K290" s="29"/>
      <c r="L290" s="29"/>
      <c r="M290" s="29"/>
      <c r="N290" s="29"/>
    </row>
    <row r="291" spans="1:14" ht="42" customHeight="1">
      <c r="A291" s="21"/>
      <c r="B291" s="265"/>
      <c r="C291" s="268"/>
      <c r="D291" s="267"/>
      <c r="E291" s="128" t="s">
        <v>564</v>
      </c>
      <c r="F291" s="127">
        <v>2021</v>
      </c>
      <c r="G291" s="128" t="s">
        <v>9</v>
      </c>
      <c r="H291" s="128" t="s">
        <v>564</v>
      </c>
      <c r="I291" s="128" t="s">
        <v>449</v>
      </c>
      <c r="J291" s="129" t="s">
        <v>565</v>
      </c>
      <c r="K291" s="29"/>
      <c r="L291" s="29"/>
      <c r="M291" s="29"/>
      <c r="N291" s="29"/>
    </row>
    <row r="292" spans="1:14" ht="42" customHeight="1">
      <c r="A292" s="21"/>
      <c r="B292" s="265"/>
      <c r="C292" s="268"/>
      <c r="D292" s="267"/>
      <c r="E292" s="126" t="s">
        <v>447</v>
      </c>
      <c r="F292" s="127">
        <v>2021</v>
      </c>
      <c r="G292" s="128" t="s">
        <v>9</v>
      </c>
      <c r="H292" s="128" t="s">
        <v>299</v>
      </c>
      <c r="I292" s="128" t="s">
        <v>446</v>
      </c>
      <c r="J292" s="129" t="s">
        <v>445</v>
      </c>
      <c r="K292" s="29"/>
      <c r="L292" s="29"/>
      <c r="M292" s="29"/>
      <c r="N292" s="29"/>
    </row>
    <row r="293" spans="1:14" ht="42" customHeight="1">
      <c r="A293" s="21"/>
      <c r="B293" s="265"/>
      <c r="C293" s="268"/>
      <c r="D293" s="267"/>
      <c r="E293" s="122" t="s">
        <v>299</v>
      </c>
      <c r="F293" s="123">
        <v>2021</v>
      </c>
      <c r="G293" s="124" t="s">
        <v>9</v>
      </c>
      <c r="H293" s="124" t="s">
        <v>299</v>
      </c>
      <c r="I293" s="124" t="s">
        <v>383</v>
      </c>
      <c r="J293" s="125" t="s">
        <v>444</v>
      </c>
      <c r="K293" s="29"/>
      <c r="L293" s="29"/>
      <c r="M293" s="29"/>
      <c r="N293" s="29"/>
    </row>
    <row r="294" spans="1:14" ht="42" customHeight="1">
      <c r="A294" s="21"/>
      <c r="B294" s="265"/>
      <c r="C294" s="268"/>
      <c r="D294" s="267"/>
      <c r="E294" s="122" t="s">
        <v>339</v>
      </c>
      <c r="F294" s="123">
        <v>2021</v>
      </c>
      <c r="G294" s="124" t="s">
        <v>9</v>
      </c>
      <c r="H294" s="124" t="s">
        <v>315</v>
      </c>
      <c r="I294" s="124" t="s">
        <v>340</v>
      </c>
      <c r="J294" s="125" t="s">
        <v>341</v>
      </c>
      <c r="K294" s="29"/>
      <c r="L294" s="29"/>
      <c r="M294" s="29"/>
      <c r="N294" s="29"/>
    </row>
    <row r="295" spans="1:14" ht="42" customHeight="1">
      <c r="A295" s="21"/>
      <c r="B295" s="265"/>
      <c r="C295" s="268"/>
      <c r="D295" s="267"/>
      <c r="E295" s="122" t="s">
        <v>299</v>
      </c>
      <c r="F295" s="123">
        <v>2021</v>
      </c>
      <c r="G295" s="124" t="s">
        <v>9</v>
      </c>
      <c r="H295" s="124" t="s">
        <v>299</v>
      </c>
      <c r="I295" s="124" t="s">
        <v>337</v>
      </c>
      <c r="J295" s="125" t="s">
        <v>338</v>
      </c>
      <c r="K295" s="29"/>
      <c r="L295" s="29"/>
      <c r="M295" s="29"/>
      <c r="N295" s="29"/>
    </row>
    <row r="296" spans="1:14" ht="42" customHeight="1">
      <c r="A296" s="21"/>
      <c r="B296" s="265"/>
      <c r="C296" s="268"/>
      <c r="D296" s="267"/>
      <c r="E296" s="122" t="s">
        <v>299</v>
      </c>
      <c r="F296" s="123">
        <v>2021</v>
      </c>
      <c r="G296" s="124" t="s">
        <v>9</v>
      </c>
      <c r="H296" s="124" t="s">
        <v>299</v>
      </c>
      <c r="I296" s="124" t="s">
        <v>362</v>
      </c>
      <c r="J296" s="125" t="s">
        <v>363</v>
      </c>
      <c r="K296" s="29"/>
      <c r="L296" s="29"/>
      <c r="M296" s="29"/>
      <c r="N296" s="29"/>
    </row>
    <row r="297" spans="1:14" ht="42" customHeight="1">
      <c r="A297" s="21"/>
      <c r="B297" s="265"/>
      <c r="C297" s="268"/>
      <c r="D297" s="267"/>
      <c r="E297" s="122" t="s">
        <v>339</v>
      </c>
      <c r="F297" s="123">
        <v>2021</v>
      </c>
      <c r="G297" s="124" t="s">
        <v>9</v>
      </c>
      <c r="H297" s="124" t="s">
        <v>315</v>
      </c>
      <c r="I297" s="124" t="s">
        <v>351</v>
      </c>
      <c r="J297" s="125" t="s">
        <v>350</v>
      </c>
      <c r="K297" s="29"/>
      <c r="L297" s="29"/>
      <c r="M297" s="29"/>
      <c r="N297" s="29"/>
    </row>
    <row r="298" spans="1:14" ht="42" customHeight="1">
      <c r="A298" s="21"/>
      <c r="B298" s="265">
        <v>167</v>
      </c>
      <c r="C298" s="268" t="s">
        <v>294</v>
      </c>
      <c r="D298" s="267" t="s">
        <v>393</v>
      </c>
      <c r="E298" s="128" t="s">
        <v>564</v>
      </c>
      <c r="F298" s="127">
        <v>2021</v>
      </c>
      <c r="G298" s="128" t="s">
        <v>9</v>
      </c>
      <c r="H298" s="128" t="s">
        <v>564</v>
      </c>
      <c r="I298" s="128" t="s">
        <v>449</v>
      </c>
      <c r="J298" s="129" t="s">
        <v>565</v>
      </c>
      <c r="K298" s="29"/>
      <c r="L298" s="29"/>
      <c r="M298" s="29"/>
      <c r="N298" s="29"/>
    </row>
    <row r="299" spans="1:14" ht="42" customHeight="1">
      <c r="A299" s="21"/>
      <c r="B299" s="265"/>
      <c r="C299" s="268"/>
      <c r="D299" s="267"/>
      <c r="E299" s="126" t="s">
        <v>447</v>
      </c>
      <c r="F299" s="127">
        <v>2021</v>
      </c>
      <c r="G299" s="128" t="s">
        <v>9</v>
      </c>
      <c r="H299" s="128" t="s">
        <v>299</v>
      </c>
      <c r="I299" s="128" t="s">
        <v>446</v>
      </c>
      <c r="J299" s="129" t="s">
        <v>445</v>
      </c>
      <c r="K299" s="29"/>
      <c r="L299" s="29"/>
      <c r="M299" s="29"/>
      <c r="N299" s="29"/>
    </row>
    <row r="300" spans="1:14" ht="42" customHeight="1">
      <c r="A300" s="21"/>
      <c r="B300" s="265"/>
      <c r="C300" s="268"/>
      <c r="D300" s="267"/>
      <c r="E300" s="122" t="s">
        <v>470</v>
      </c>
      <c r="F300" s="123">
        <v>2021</v>
      </c>
      <c r="G300" s="124" t="s">
        <v>9</v>
      </c>
      <c r="H300" s="124" t="s">
        <v>375</v>
      </c>
      <c r="I300" s="124" t="s">
        <v>536</v>
      </c>
      <c r="J300" s="125" t="s">
        <v>537</v>
      </c>
      <c r="K300" s="29"/>
      <c r="L300" s="29"/>
      <c r="M300" s="29"/>
      <c r="N300" s="29"/>
    </row>
    <row r="301" spans="1:14" ht="42" customHeight="1">
      <c r="A301" s="21"/>
      <c r="B301" s="265"/>
      <c r="C301" s="268"/>
      <c r="D301" s="267"/>
      <c r="E301" s="122" t="s">
        <v>24</v>
      </c>
      <c r="F301" s="123">
        <v>2021</v>
      </c>
      <c r="G301" s="124" t="s">
        <v>9</v>
      </c>
      <c r="H301" s="124" t="s">
        <v>206</v>
      </c>
      <c r="I301" s="124" t="s">
        <v>323</v>
      </c>
      <c r="J301" s="125" t="s">
        <v>322</v>
      </c>
      <c r="K301" s="29"/>
      <c r="L301" s="29"/>
      <c r="M301" s="29"/>
      <c r="N301" s="29"/>
    </row>
    <row r="302" spans="1:14" ht="42" customHeight="1">
      <c r="A302" s="21"/>
      <c r="B302" s="265"/>
      <c r="C302" s="268"/>
      <c r="D302" s="267"/>
      <c r="E302" s="122" t="s">
        <v>24</v>
      </c>
      <c r="F302" s="123">
        <v>2021</v>
      </c>
      <c r="G302" s="124" t="s">
        <v>9</v>
      </c>
      <c r="H302" s="124" t="s">
        <v>24</v>
      </c>
      <c r="I302" s="124" t="s">
        <v>325</v>
      </c>
      <c r="J302" s="125" t="s">
        <v>324</v>
      </c>
      <c r="K302" s="29"/>
      <c r="L302" s="29"/>
      <c r="M302" s="29"/>
      <c r="N302" s="29"/>
    </row>
    <row r="303" spans="1:14" ht="42" customHeight="1">
      <c r="A303" s="21"/>
      <c r="B303" s="265"/>
      <c r="C303" s="268"/>
      <c r="D303" s="267"/>
      <c r="E303" s="122" t="s">
        <v>24</v>
      </c>
      <c r="F303" s="123">
        <v>2021</v>
      </c>
      <c r="G303" s="124" t="s">
        <v>9</v>
      </c>
      <c r="H303" s="124" t="s">
        <v>24</v>
      </c>
      <c r="I303" s="124" t="s">
        <v>314</v>
      </c>
      <c r="J303" s="125" t="s">
        <v>305</v>
      </c>
      <c r="K303" s="29"/>
      <c r="L303" s="29"/>
      <c r="M303" s="29"/>
      <c r="N303" s="29"/>
    </row>
    <row r="304" spans="1:14" ht="42" customHeight="1">
      <c r="A304" s="21"/>
      <c r="B304" s="265"/>
      <c r="C304" s="268"/>
      <c r="D304" s="267"/>
      <c r="E304" s="122" t="s">
        <v>299</v>
      </c>
      <c r="F304" s="123">
        <v>2021</v>
      </c>
      <c r="G304" s="124" t="s">
        <v>9</v>
      </c>
      <c r="H304" s="124" t="s">
        <v>299</v>
      </c>
      <c r="I304" s="124" t="s">
        <v>362</v>
      </c>
      <c r="J304" s="125" t="s">
        <v>363</v>
      </c>
      <c r="K304" s="29"/>
      <c r="L304" s="29"/>
      <c r="M304" s="29"/>
      <c r="N304" s="29"/>
    </row>
    <row r="305" spans="1:14" ht="42" customHeight="1">
      <c r="A305" s="21"/>
      <c r="B305" s="265"/>
      <c r="C305" s="268"/>
      <c r="D305" s="267"/>
      <c r="E305" s="122" t="s">
        <v>339</v>
      </c>
      <c r="F305" s="123">
        <v>2021</v>
      </c>
      <c r="G305" s="124" t="s">
        <v>9</v>
      </c>
      <c r="H305" s="124" t="s">
        <v>315</v>
      </c>
      <c r="I305" s="124" t="s">
        <v>340</v>
      </c>
      <c r="J305" s="125" t="s">
        <v>341</v>
      </c>
      <c r="K305" s="29"/>
      <c r="L305" s="29"/>
      <c r="M305" s="29"/>
      <c r="N305" s="29"/>
    </row>
    <row r="306" spans="1:14" ht="42" customHeight="1">
      <c r="A306" s="21"/>
      <c r="B306" s="265"/>
      <c r="C306" s="268"/>
      <c r="D306" s="267"/>
      <c r="E306" s="122" t="s">
        <v>339</v>
      </c>
      <c r="F306" s="123">
        <v>2019</v>
      </c>
      <c r="G306" s="124" t="s">
        <v>9</v>
      </c>
      <c r="H306" s="124" t="s">
        <v>315</v>
      </c>
      <c r="I306" s="124" t="s">
        <v>15</v>
      </c>
      <c r="J306" s="125" t="s">
        <v>14</v>
      </c>
      <c r="K306" s="29"/>
      <c r="L306" s="29"/>
      <c r="M306" s="29"/>
      <c r="N306" s="29"/>
    </row>
    <row r="307" spans="1:14" ht="42" customHeight="1">
      <c r="A307" s="21"/>
      <c r="B307" s="265"/>
      <c r="C307" s="268"/>
      <c r="D307" s="267"/>
      <c r="E307" s="122" t="s">
        <v>73</v>
      </c>
      <c r="F307" s="123">
        <v>2018</v>
      </c>
      <c r="G307" s="124" t="s">
        <v>9</v>
      </c>
      <c r="H307" s="124" t="s">
        <v>73</v>
      </c>
      <c r="I307" s="124" t="s">
        <v>75</v>
      </c>
      <c r="J307" s="125" t="s">
        <v>74</v>
      </c>
      <c r="K307" s="29"/>
      <c r="L307" s="29"/>
      <c r="M307" s="29"/>
      <c r="N307" s="29"/>
    </row>
    <row r="308" spans="1:14" ht="42" customHeight="1">
      <c r="A308" s="21"/>
      <c r="B308" s="265">
        <v>163</v>
      </c>
      <c r="C308" s="271" t="s">
        <v>91</v>
      </c>
      <c r="D308" s="267" t="s">
        <v>387</v>
      </c>
      <c r="E308" s="122" t="s">
        <v>299</v>
      </c>
      <c r="F308" s="123">
        <v>2022</v>
      </c>
      <c r="G308" s="124" t="s">
        <v>548</v>
      </c>
      <c r="H308" s="124" t="s">
        <v>299</v>
      </c>
      <c r="I308" s="124" t="s">
        <v>448</v>
      </c>
      <c r="J308" s="125" t="s">
        <v>444</v>
      </c>
      <c r="K308" s="29"/>
      <c r="L308" s="29"/>
      <c r="M308" s="29"/>
      <c r="N308" s="29"/>
    </row>
    <row r="309" spans="1:14" ht="42" customHeight="1">
      <c r="A309" s="21"/>
      <c r="B309" s="265"/>
      <c r="C309" s="271"/>
      <c r="D309" s="267"/>
      <c r="E309" s="126" t="s">
        <v>339</v>
      </c>
      <c r="F309" s="127">
        <v>2022</v>
      </c>
      <c r="G309" s="128" t="s">
        <v>9</v>
      </c>
      <c r="H309" s="128" t="s">
        <v>315</v>
      </c>
      <c r="I309" s="128" t="s">
        <v>450</v>
      </c>
      <c r="J309" s="129" t="s">
        <v>451</v>
      </c>
      <c r="K309" s="29"/>
      <c r="L309" s="29"/>
      <c r="M309" s="29"/>
      <c r="N309" s="29"/>
    </row>
    <row r="310" spans="1:14" ht="42" customHeight="1">
      <c r="A310" s="21"/>
      <c r="B310" s="265"/>
      <c r="C310" s="271"/>
      <c r="D310" s="267"/>
      <c r="E310" s="122" t="s">
        <v>299</v>
      </c>
      <c r="F310" s="123">
        <v>2021</v>
      </c>
      <c r="G310" s="124" t="s">
        <v>9</v>
      </c>
      <c r="H310" s="124" t="s">
        <v>299</v>
      </c>
      <c r="I310" s="124" t="s">
        <v>383</v>
      </c>
      <c r="J310" s="125" t="s">
        <v>444</v>
      </c>
      <c r="K310" s="29"/>
      <c r="L310" s="29"/>
      <c r="M310" s="29"/>
      <c r="N310" s="29"/>
    </row>
    <row r="311" spans="1:14" ht="42" customHeight="1">
      <c r="A311" s="21"/>
      <c r="B311" s="265"/>
      <c r="C311" s="271"/>
      <c r="D311" s="267"/>
      <c r="E311" s="128" t="s">
        <v>564</v>
      </c>
      <c r="F311" s="127">
        <v>2021</v>
      </c>
      <c r="G311" s="128" t="s">
        <v>9</v>
      </c>
      <c r="H311" s="128" t="s">
        <v>564</v>
      </c>
      <c r="I311" s="128" t="s">
        <v>449</v>
      </c>
      <c r="J311" s="129" t="s">
        <v>565</v>
      </c>
      <c r="K311" s="29"/>
      <c r="L311" s="29"/>
      <c r="M311" s="29"/>
      <c r="N311" s="29"/>
    </row>
    <row r="312" spans="1:14" ht="42" customHeight="1">
      <c r="A312" s="21"/>
      <c r="B312" s="265"/>
      <c r="C312" s="271"/>
      <c r="D312" s="267"/>
      <c r="E312" s="126" t="s">
        <v>447</v>
      </c>
      <c r="F312" s="127">
        <v>2021</v>
      </c>
      <c r="G312" s="128" t="s">
        <v>9</v>
      </c>
      <c r="H312" s="128" t="s">
        <v>299</v>
      </c>
      <c r="I312" s="128" t="s">
        <v>446</v>
      </c>
      <c r="J312" s="129" t="s">
        <v>445</v>
      </c>
      <c r="K312" s="29"/>
      <c r="L312" s="29"/>
      <c r="M312" s="29"/>
      <c r="N312" s="29"/>
    </row>
    <row r="313" spans="1:14" ht="42" customHeight="1">
      <c r="A313" s="21"/>
      <c r="B313" s="265"/>
      <c r="C313" s="271"/>
      <c r="D313" s="267"/>
      <c r="E313" s="122" t="s">
        <v>101</v>
      </c>
      <c r="F313" s="123">
        <v>2020</v>
      </c>
      <c r="G313" s="124" t="s">
        <v>9</v>
      </c>
      <c r="H313" s="124" t="s">
        <v>101</v>
      </c>
      <c r="I313" s="124" t="s">
        <v>107</v>
      </c>
      <c r="J313" s="125" t="s">
        <v>481</v>
      </c>
      <c r="K313" s="29"/>
      <c r="L313" s="29"/>
      <c r="M313" s="29"/>
      <c r="N313" s="29"/>
    </row>
    <row r="314" spans="1:14" ht="42" customHeight="1">
      <c r="A314" s="21"/>
      <c r="B314" s="265"/>
      <c r="C314" s="271"/>
      <c r="D314" s="267"/>
      <c r="E314" s="122" t="s">
        <v>30</v>
      </c>
      <c r="F314" s="123">
        <v>2019</v>
      </c>
      <c r="G314" s="124" t="s">
        <v>9</v>
      </c>
      <c r="H314" s="124" t="s">
        <v>31</v>
      </c>
      <c r="I314" s="124" t="s">
        <v>29</v>
      </c>
      <c r="J314" s="125" t="s">
        <v>18</v>
      </c>
      <c r="K314" s="29"/>
      <c r="L314" s="29"/>
      <c r="M314" s="29"/>
      <c r="N314" s="29"/>
    </row>
    <row r="315" spans="1:14" ht="42" customHeight="1">
      <c r="A315" s="21"/>
      <c r="B315" s="265"/>
      <c r="C315" s="271"/>
      <c r="D315" s="267"/>
      <c r="E315" s="122" t="s">
        <v>297</v>
      </c>
      <c r="F315" s="123">
        <v>2019</v>
      </c>
      <c r="G315" s="124" t="s">
        <v>9</v>
      </c>
      <c r="H315" s="124" t="s">
        <v>267</v>
      </c>
      <c r="I315" s="124" t="s">
        <v>114</v>
      </c>
      <c r="J315" s="125" t="s">
        <v>113</v>
      </c>
      <c r="K315" s="29"/>
      <c r="L315" s="29"/>
      <c r="M315" s="29"/>
      <c r="N315" s="29"/>
    </row>
    <row r="316" spans="1:14" ht="42" customHeight="1">
      <c r="A316" s="21"/>
      <c r="B316" s="265"/>
      <c r="C316" s="271"/>
      <c r="D316" s="267"/>
      <c r="E316" s="122" t="s">
        <v>86</v>
      </c>
      <c r="F316" s="123">
        <v>2018</v>
      </c>
      <c r="G316" s="124" t="s">
        <v>9</v>
      </c>
      <c r="H316" s="124" t="s">
        <v>299</v>
      </c>
      <c r="I316" s="124" t="s">
        <v>85</v>
      </c>
      <c r="J316" s="125" t="s">
        <v>382</v>
      </c>
      <c r="K316" s="29"/>
      <c r="L316" s="29"/>
      <c r="M316" s="29"/>
      <c r="N316" s="29"/>
    </row>
    <row r="317" spans="1:14" s="44" customFormat="1" ht="42" customHeight="1">
      <c r="B317" s="265">
        <v>662</v>
      </c>
      <c r="C317" s="268" t="s">
        <v>326</v>
      </c>
      <c r="D317" s="267" t="s">
        <v>394</v>
      </c>
      <c r="E317" s="122" t="s">
        <v>299</v>
      </c>
      <c r="F317" s="123">
        <v>2022</v>
      </c>
      <c r="G317" s="124" t="s">
        <v>548</v>
      </c>
      <c r="H317" s="124" t="s">
        <v>299</v>
      </c>
      <c r="I317" s="124" t="s">
        <v>448</v>
      </c>
      <c r="J317" s="125" t="s">
        <v>444</v>
      </c>
      <c r="K317" s="29"/>
      <c r="L317" s="29"/>
      <c r="M317" s="29"/>
      <c r="N317" s="29"/>
    </row>
    <row r="318" spans="1:14" s="44" customFormat="1" ht="42" customHeight="1">
      <c r="B318" s="265"/>
      <c r="C318" s="268"/>
      <c r="D318" s="267"/>
      <c r="E318" s="126" t="s">
        <v>339</v>
      </c>
      <c r="F318" s="127">
        <v>2022</v>
      </c>
      <c r="G318" s="128" t="s">
        <v>9</v>
      </c>
      <c r="H318" s="128" t="s">
        <v>315</v>
      </c>
      <c r="I318" s="128" t="s">
        <v>450</v>
      </c>
      <c r="J318" s="129" t="s">
        <v>451</v>
      </c>
      <c r="K318" s="29"/>
      <c r="L318" s="29"/>
      <c r="M318" s="29"/>
      <c r="N318" s="29"/>
    </row>
    <row r="319" spans="1:14" s="44" customFormat="1" ht="42" customHeight="1">
      <c r="B319" s="265"/>
      <c r="C319" s="268"/>
      <c r="D319" s="267"/>
      <c r="E319" s="126" t="s">
        <v>487</v>
      </c>
      <c r="F319" s="127">
        <v>2022</v>
      </c>
      <c r="G319" s="128" t="s">
        <v>488</v>
      </c>
      <c r="H319" s="128" t="s">
        <v>487</v>
      </c>
      <c r="I319" s="128" t="s">
        <v>517</v>
      </c>
      <c r="J319" s="129" t="s">
        <v>518</v>
      </c>
      <c r="K319" s="29"/>
      <c r="L319" s="29"/>
      <c r="M319" s="29"/>
      <c r="N319" s="29"/>
    </row>
    <row r="320" spans="1:14" s="44" customFormat="1" ht="42" customHeight="1">
      <c r="B320" s="265"/>
      <c r="C320" s="268"/>
      <c r="D320" s="267"/>
      <c r="E320" s="128" t="s">
        <v>564</v>
      </c>
      <c r="F320" s="127">
        <v>2021</v>
      </c>
      <c r="G320" s="128" t="s">
        <v>9</v>
      </c>
      <c r="H320" s="128" t="s">
        <v>564</v>
      </c>
      <c r="I320" s="128" t="s">
        <v>449</v>
      </c>
      <c r="J320" s="129" t="s">
        <v>565</v>
      </c>
      <c r="K320" s="29"/>
      <c r="L320" s="29"/>
      <c r="M320" s="29"/>
      <c r="N320" s="29"/>
    </row>
    <row r="321" spans="2:14" s="44" customFormat="1" ht="42" customHeight="1">
      <c r="B321" s="265"/>
      <c r="C321" s="268"/>
      <c r="D321" s="267"/>
      <c r="E321" s="126" t="s">
        <v>447</v>
      </c>
      <c r="F321" s="127">
        <v>2021</v>
      </c>
      <c r="G321" s="128" t="s">
        <v>9</v>
      </c>
      <c r="H321" s="128" t="s">
        <v>299</v>
      </c>
      <c r="I321" s="128" t="s">
        <v>446</v>
      </c>
      <c r="J321" s="129" t="s">
        <v>445</v>
      </c>
      <c r="K321" s="29"/>
      <c r="L321" s="29"/>
      <c r="M321" s="29"/>
      <c r="N321" s="29"/>
    </row>
    <row r="322" spans="2:14" s="44" customFormat="1" ht="42" customHeight="1">
      <c r="B322" s="265"/>
      <c r="C322" s="268"/>
      <c r="D322" s="267"/>
      <c r="E322" s="122" t="s">
        <v>299</v>
      </c>
      <c r="F322" s="123">
        <v>2021</v>
      </c>
      <c r="G322" s="124" t="s">
        <v>9</v>
      </c>
      <c r="H322" s="124" t="s">
        <v>299</v>
      </c>
      <c r="I322" s="124" t="s">
        <v>383</v>
      </c>
      <c r="J322" s="125" t="s">
        <v>444</v>
      </c>
      <c r="K322" s="29"/>
      <c r="L322" s="29"/>
      <c r="M322" s="29"/>
      <c r="N322" s="29"/>
    </row>
    <row r="323" spans="2:14" s="44" customFormat="1" ht="42" customHeight="1">
      <c r="B323" s="265"/>
      <c r="C323" s="268"/>
      <c r="D323" s="267"/>
      <c r="E323" s="122" t="s">
        <v>339</v>
      </c>
      <c r="F323" s="123">
        <v>2021</v>
      </c>
      <c r="G323" s="124" t="s">
        <v>9</v>
      </c>
      <c r="H323" s="124" t="s">
        <v>315</v>
      </c>
      <c r="I323" s="124" t="s">
        <v>340</v>
      </c>
      <c r="J323" s="125" t="s">
        <v>341</v>
      </c>
      <c r="K323" s="29"/>
      <c r="L323" s="29"/>
      <c r="M323" s="29"/>
      <c r="N323" s="29"/>
    </row>
    <row r="324" spans="2:14" s="44" customFormat="1" ht="42" customHeight="1">
      <c r="B324" s="265"/>
      <c r="C324" s="268"/>
      <c r="D324" s="267"/>
      <c r="E324" s="122" t="s">
        <v>299</v>
      </c>
      <c r="F324" s="123">
        <v>2021</v>
      </c>
      <c r="G324" s="124" t="s">
        <v>9</v>
      </c>
      <c r="H324" s="124" t="s">
        <v>299</v>
      </c>
      <c r="I324" s="124" t="s">
        <v>362</v>
      </c>
      <c r="J324" s="125" t="s">
        <v>363</v>
      </c>
      <c r="K324" s="29"/>
      <c r="L324" s="29"/>
      <c r="M324" s="29"/>
      <c r="N324" s="29"/>
    </row>
    <row r="325" spans="2:14" s="44" customFormat="1" ht="42" customHeight="1">
      <c r="B325" s="265"/>
      <c r="C325" s="268"/>
      <c r="D325" s="267"/>
      <c r="E325" s="122" t="s">
        <v>299</v>
      </c>
      <c r="F325" s="123">
        <v>2021</v>
      </c>
      <c r="G325" s="124" t="s">
        <v>9</v>
      </c>
      <c r="H325" s="124" t="s">
        <v>299</v>
      </c>
      <c r="I325" s="124" t="s">
        <v>337</v>
      </c>
      <c r="J325" s="125" t="s">
        <v>338</v>
      </c>
      <c r="K325" s="29"/>
      <c r="L325" s="29"/>
      <c r="M325" s="29"/>
      <c r="N325" s="29"/>
    </row>
    <row r="326" spans="2:14" s="44" customFormat="1" ht="42" customHeight="1">
      <c r="B326" s="265"/>
      <c r="C326" s="268"/>
      <c r="D326" s="267"/>
      <c r="E326" s="122" t="s">
        <v>354</v>
      </c>
      <c r="F326" s="123">
        <v>2020</v>
      </c>
      <c r="G326" s="124" t="s">
        <v>9</v>
      </c>
      <c r="H326" s="124" t="s">
        <v>354</v>
      </c>
      <c r="I326" s="124" t="s">
        <v>353</v>
      </c>
      <c r="J326" s="125" t="s">
        <v>352</v>
      </c>
      <c r="K326" s="29"/>
      <c r="L326" s="29"/>
      <c r="M326" s="29"/>
      <c r="N326" s="29"/>
    </row>
    <row r="327" spans="2:14" s="44" customFormat="1" ht="42" customHeight="1">
      <c r="B327" s="265">
        <v>170</v>
      </c>
      <c r="C327" s="270" t="s">
        <v>108</v>
      </c>
      <c r="D327" s="267" t="s">
        <v>437</v>
      </c>
      <c r="E327" s="122" t="s">
        <v>299</v>
      </c>
      <c r="F327" s="123">
        <v>2022</v>
      </c>
      <c r="G327" s="124" t="s">
        <v>548</v>
      </c>
      <c r="H327" s="124" t="s">
        <v>299</v>
      </c>
      <c r="I327" s="124" t="s">
        <v>448</v>
      </c>
      <c r="J327" s="125" t="s">
        <v>444</v>
      </c>
      <c r="K327" s="29"/>
      <c r="L327" s="29"/>
      <c r="M327" s="29"/>
      <c r="N327" s="29"/>
    </row>
    <row r="328" spans="2:14" s="44" customFormat="1" ht="42" customHeight="1">
      <c r="B328" s="265"/>
      <c r="C328" s="270"/>
      <c r="D328" s="267"/>
      <c r="E328" s="126" t="s">
        <v>339</v>
      </c>
      <c r="F328" s="127">
        <v>2022</v>
      </c>
      <c r="G328" s="128" t="s">
        <v>9</v>
      </c>
      <c r="H328" s="128" t="s">
        <v>315</v>
      </c>
      <c r="I328" s="128" t="s">
        <v>450</v>
      </c>
      <c r="J328" s="129" t="s">
        <v>451</v>
      </c>
      <c r="K328" s="29"/>
      <c r="L328" s="29"/>
      <c r="M328" s="29"/>
      <c r="N328" s="29"/>
    </row>
    <row r="329" spans="2:14" s="44" customFormat="1" ht="42" customHeight="1">
      <c r="B329" s="265"/>
      <c r="C329" s="270"/>
      <c r="D329" s="267"/>
      <c r="E329" s="128" t="s">
        <v>564</v>
      </c>
      <c r="F329" s="127">
        <v>2021</v>
      </c>
      <c r="G329" s="128" t="s">
        <v>9</v>
      </c>
      <c r="H329" s="128" t="s">
        <v>564</v>
      </c>
      <c r="I329" s="128" t="s">
        <v>449</v>
      </c>
      <c r="J329" s="129" t="s">
        <v>565</v>
      </c>
      <c r="K329" s="29"/>
      <c r="L329" s="29"/>
      <c r="M329" s="29"/>
      <c r="N329" s="29"/>
    </row>
    <row r="330" spans="2:14" s="44" customFormat="1" ht="42" customHeight="1">
      <c r="B330" s="265"/>
      <c r="C330" s="270"/>
      <c r="D330" s="267"/>
      <c r="E330" s="126" t="s">
        <v>447</v>
      </c>
      <c r="F330" s="127">
        <v>2021</v>
      </c>
      <c r="G330" s="128" t="s">
        <v>9</v>
      </c>
      <c r="H330" s="128" t="s">
        <v>299</v>
      </c>
      <c r="I330" s="128" t="s">
        <v>446</v>
      </c>
      <c r="J330" s="129" t="s">
        <v>445</v>
      </c>
      <c r="K330" s="29"/>
      <c r="L330" s="29"/>
      <c r="M330" s="29"/>
      <c r="N330" s="29"/>
    </row>
    <row r="331" spans="2:14" s="44" customFormat="1" ht="42" customHeight="1">
      <c r="B331" s="265"/>
      <c r="C331" s="270"/>
      <c r="D331" s="267"/>
      <c r="E331" s="122" t="s">
        <v>299</v>
      </c>
      <c r="F331" s="123">
        <v>2021</v>
      </c>
      <c r="G331" s="124" t="s">
        <v>9</v>
      </c>
      <c r="H331" s="124" t="s">
        <v>299</v>
      </c>
      <c r="I331" s="124" t="s">
        <v>383</v>
      </c>
      <c r="J331" s="125" t="s">
        <v>444</v>
      </c>
      <c r="K331" s="29"/>
      <c r="L331" s="29"/>
      <c r="M331" s="29"/>
      <c r="N331" s="29"/>
    </row>
    <row r="332" spans="2:14" s="44" customFormat="1" ht="42" customHeight="1">
      <c r="B332" s="265"/>
      <c r="C332" s="270"/>
      <c r="D332" s="267"/>
      <c r="E332" s="122" t="s">
        <v>299</v>
      </c>
      <c r="F332" s="123">
        <v>2021</v>
      </c>
      <c r="G332" s="124" t="s">
        <v>9</v>
      </c>
      <c r="H332" s="124" t="s">
        <v>299</v>
      </c>
      <c r="I332" s="124" t="s">
        <v>362</v>
      </c>
      <c r="J332" s="125" t="s">
        <v>363</v>
      </c>
      <c r="K332" s="29"/>
      <c r="L332" s="29"/>
      <c r="M332" s="29"/>
      <c r="N332" s="29"/>
    </row>
    <row r="333" spans="2:14" s="44" customFormat="1" ht="42" customHeight="1">
      <c r="B333" s="265"/>
      <c r="C333" s="270"/>
      <c r="D333" s="267"/>
      <c r="E333" s="122" t="s">
        <v>339</v>
      </c>
      <c r="F333" s="123">
        <v>2021</v>
      </c>
      <c r="G333" s="124" t="s">
        <v>9</v>
      </c>
      <c r="H333" s="124" t="s">
        <v>315</v>
      </c>
      <c r="I333" s="124" t="s">
        <v>340</v>
      </c>
      <c r="J333" s="125" t="s">
        <v>341</v>
      </c>
      <c r="K333" s="29"/>
      <c r="L333" s="29"/>
      <c r="M333" s="29"/>
      <c r="N333" s="29"/>
    </row>
    <row r="334" spans="2:14" s="44" customFormat="1" ht="42" customHeight="1">
      <c r="B334" s="265"/>
      <c r="C334" s="270"/>
      <c r="D334" s="267"/>
      <c r="E334" s="122" t="s">
        <v>151</v>
      </c>
      <c r="F334" s="123">
        <v>2020</v>
      </c>
      <c r="G334" s="124" t="s">
        <v>9</v>
      </c>
      <c r="H334" s="124" t="s">
        <v>160</v>
      </c>
      <c r="I334" s="124" t="s">
        <v>158</v>
      </c>
      <c r="J334" s="125" t="s">
        <v>159</v>
      </c>
      <c r="K334" s="29"/>
      <c r="L334" s="29"/>
      <c r="M334" s="29"/>
      <c r="N334" s="29"/>
    </row>
    <row r="335" spans="2:14" s="44" customFormat="1" ht="42" customHeight="1">
      <c r="B335" s="265"/>
      <c r="C335" s="268"/>
      <c r="D335" s="267"/>
      <c r="E335" s="122" t="s">
        <v>101</v>
      </c>
      <c r="F335" s="123">
        <v>2020</v>
      </c>
      <c r="G335" s="124" t="s">
        <v>9</v>
      </c>
      <c r="H335" s="124" t="s">
        <v>256</v>
      </c>
      <c r="I335" s="124" t="s">
        <v>107</v>
      </c>
      <c r="J335" s="125" t="s">
        <v>481</v>
      </c>
      <c r="K335" s="29"/>
      <c r="L335" s="29"/>
      <c r="M335" s="29"/>
      <c r="N335" s="29"/>
    </row>
    <row r="336" spans="2:14" s="44" customFormat="1" ht="42" customHeight="1">
      <c r="B336" s="265">
        <v>663</v>
      </c>
      <c r="C336" s="270" t="s">
        <v>327</v>
      </c>
      <c r="D336" s="267" t="s">
        <v>395</v>
      </c>
      <c r="E336" s="122" t="s">
        <v>299</v>
      </c>
      <c r="F336" s="123">
        <v>2022</v>
      </c>
      <c r="G336" s="124" t="s">
        <v>548</v>
      </c>
      <c r="H336" s="124" t="s">
        <v>299</v>
      </c>
      <c r="I336" s="124" t="s">
        <v>448</v>
      </c>
      <c r="J336" s="125" t="s">
        <v>444</v>
      </c>
      <c r="K336" s="29"/>
      <c r="L336" s="29"/>
      <c r="M336" s="29"/>
      <c r="N336" s="29"/>
    </row>
    <row r="337" spans="2:14" s="44" customFormat="1" ht="42" customHeight="1">
      <c r="B337" s="265"/>
      <c r="C337" s="270"/>
      <c r="D337" s="267"/>
      <c r="E337" s="126" t="s">
        <v>339</v>
      </c>
      <c r="F337" s="127">
        <v>2022</v>
      </c>
      <c r="G337" s="128" t="s">
        <v>9</v>
      </c>
      <c r="H337" s="128" t="s">
        <v>315</v>
      </c>
      <c r="I337" s="128" t="s">
        <v>450</v>
      </c>
      <c r="J337" s="129" t="s">
        <v>451</v>
      </c>
      <c r="K337" s="29"/>
      <c r="L337" s="29"/>
      <c r="M337" s="29"/>
      <c r="N337" s="29"/>
    </row>
    <row r="338" spans="2:14" s="44" customFormat="1" ht="42" customHeight="1">
      <c r="B338" s="265"/>
      <c r="C338" s="270"/>
      <c r="D338" s="267"/>
      <c r="E338" s="128" t="s">
        <v>564</v>
      </c>
      <c r="F338" s="127">
        <v>2021</v>
      </c>
      <c r="G338" s="128" t="s">
        <v>9</v>
      </c>
      <c r="H338" s="128" t="s">
        <v>564</v>
      </c>
      <c r="I338" s="128" t="s">
        <v>449</v>
      </c>
      <c r="J338" s="129" t="s">
        <v>565</v>
      </c>
      <c r="K338" s="29"/>
      <c r="L338" s="29"/>
      <c r="M338" s="29"/>
      <c r="N338" s="29"/>
    </row>
    <row r="339" spans="2:14" s="44" customFormat="1" ht="42" customHeight="1">
      <c r="B339" s="265"/>
      <c r="C339" s="270"/>
      <c r="D339" s="267"/>
      <c r="E339" s="126" t="s">
        <v>447</v>
      </c>
      <c r="F339" s="127">
        <v>2021</v>
      </c>
      <c r="G339" s="128" t="s">
        <v>9</v>
      </c>
      <c r="H339" s="128" t="s">
        <v>299</v>
      </c>
      <c r="I339" s="128" t="s">
        <v>446</v>
      </c>
      <c r="J339" s="129" t="s">
        <v>445</v>
      </c>
      <c r="K339" s="29"/>
      <c r="L339" s="29"/>
      <c r="M339" s="29"/>
      <c r="N339" s="29"/>
    </row>
    <row r="340" spans="2:14" s="44" customFormat="1" ht="42" customHeight="1">
      <c r="B340" s="265"/>
      <c r="C340" s="270"/>
      <c r="D340" s="267"/>
      <c r="E340" s="122" t="s">
        <v>509</v>
      </c>
      <c r="F340" s="123">
        <v>2021</v>
      </c>
      <c r="G340" s="124" t="s">
        <v>83</v>
      </c>
      <c r="H340" s="124" t="s">
        <v>511</v>
      </c>
      <c r="I340" s="124" t="s">
        <v>510</v>
      </c>
      <c r="J340" s="125" t="s">
        <v>508</v>
      </c>
      <c r="K340" s="29"/>
      <c r="L340" s="29"/>
      <c r="M340" s="29"/>
      <c r="N340" s="29"/>
    </row>
    <row r="341" spans="2:14" s="44" customFormat="1" ht="42" customHeight="1">
      <c r="B341" s="265"/>
      <c r="C341" s="270"/>
      <c r="D341" s="267"/>
      <c r="E341" s="122" t="s">
        <v>507</v>
      </c>
      <c r="F341" s="123">
        <v>2021</v>
      </c>
      <c r="G341" s="124" t="s">
        <v>82</v>
      </c>
      <c r="H341" s="124" t="s">
        <v>506</v>
      </c>
      <c r="I341" s="124" t="s">
        <v>504</v>
      </c>
      <c r="J341" s="125" t="s">
        <v>505</v>
      </c>
      <c r="K341" s="29"/>
      <c r="L341" s="29"/>
      <c r="M341" s="29"/>
      <c r="N341" s="29"/>
    </row>
    <row r="342" spans="2:14" s="44" customFormat="1" ht="42" customHeight="1">
      <c r="B342" s="265"/>
      <c r="C342" s="270"/>
      <c r="D342" s="267"/>
      <c r="E342" s="122" t="s">
        <v>299</v>
      </c>
      <c r="F342" s="123">
        <v>2021</v>
      </c>
      <c r="G342" s="124" t="s">
        <v>9</v>
      </c>
      <c r="H342" s="124" t="s">
        <v>299</v>
      </c>
      <c r="I342" s="124" t="s">
        <v>383</v>
      </c>
      <c r="J342" s="125" t="s">
        <v>444</v>
      </c>
      <c r="K342" s="29"/>
      <c r="L342" s="29"/>
      <c r="M342" s="29"/>
      <c r="N342" s="29"/>
    </row>
    <row r="343" spans="2:14" s="44" customFormat="1" ht="42" customHeight="1">
      <c r="B343" s="265"/>
      <c r="C343" s="270"/>
      <c r="D343" s="267"/>
      <c r="E343" s="122" t="s">
        <v>339</v>
      </c>
      <c r="F343" s="123">
        <v>2021</v>
      </c>
      <c r="G343" s="124" t="s">
        <v>9</v>
      </c>
      <c r="H343" s="124" t="s">
        <v>315</v>
      </c>
      <c r="I343" s="124" t="s">
        <v>340</v>
      </c>
      <c r="J343" s="125" t="s">
        <v>341</v>
      </c>
      <c r="K343" s="29"/>
      <c r="L343" s="29"/>
      <c r="M343" s="29"/>
      <c r="N343" s="29"/>
    </row>
    <row r="344" spans="2:14" s="44" customFormat="1" ht="42" customHeight="1">
      <c r="B344" s="265"/>
      <c r="C344" s="270"/>
      <c r="D344" s="267"/>
      <c r="E344" s="122" t="s">
        <v>299</v>
      </c>
      <c r="F344" s="123">
        <v>2021</v>
      </c>
      <c r="G344" s="124" t="s">
        <v>9</v>
      </c>
      <c r="H344" s="124" t="s">
        <v>299</v>
      </c>
      <c r="I344" s="124" t="s">
        <v>362</v>
      </c>
      <c r="J344" s="125" t="s">
        <v>363</v>
      </c>
      <c r="K344" s="29"/>
      <c r="L344" s="29"/>
      <c r="M344" s="29"/>
      <c r="N344" s="29"/>
    </row>
    <row r="345" spans="2:14" s="44" customFormat="1" ht="42" customHeight="1">
      <c r="B345" s="265"/>
      <c r="C345" s="270"/>
      <c r="D345" s="267"/>
      <c r="E345" s="122" t="s">
        <v>360</v>
      </c>
      <c r="F345" s="123">
        <v>2021</v>
      </c>
      <c r="G345" s="124" t="s">
        <v>9</v>
      </c>
      <c r="H345" s="124" t="s">
        <v>360</v>
      </c>
      <c r="I345" s="124" t="s">
        <v>358</v>
      </c>
      <c r="J345" s="125" t="s">
        <v>359</v>
      </c>
      <c r="K345" s="29"/>
      <c r="L345" s="29"/>
      <c r="M345" s="29"/>
      <c r="N345" s="29"/>
    </row>
    <row r="346" spans="2:14" s="44" customFormat="1" ht="42" customHeight="1">
      <c r="B346" s="265"/>
      <c r="C346" s="270"/>
      <c r="D346" s="267"/>
      <c r="E346" s="122" t="s">
        <v>101</v>
      </c>
      <c r="F346" s="123">
        <v>2020</v>
      </c>
      <c r="G346" s="124" t="s">
        <v>9</v>
      </c>
      <c r="H346" s="124" t="s">
        <v>256</v>
      </c>
      <c r="I346" s="124" t="s">
        <v>107</v>
      </c>
      <c r="J346" s="125" t="s">
        <v>481</v>
      </c>
      <c r="K346" s="29"/>
      <c r="L346" s="29"/>
      <c r="M346" s="29"/>
      <c r="N346" s="29"/>
    </row>
    <row r="347" spans="2:14" s="44" customFormat="1" ht="42" customHeight="1">
      <c r="B347" s="265">
        <v>171</v>
      </c>
      <c r="C347" s="270" t="s">
        <v>110</v>
      </c>
      <c r="D347" s="267" t="s">
        <v>438</v>
      </c>
      <c r="E347" s="122" t="s">
        <v>299</v>
      </c>
      <c r="F347" s="123">
        <v>2022</v>
      </c>
      <c r="G347" s="124" t="s">
        <v>548</v>
      </c>
      <c r="H347" s="124" t="s">
        <v>299</v>
      </c>
      <c r="I347" s="124" t="s">
        <v>448</v>
      </c>
      <c r="J347" s="125" t="s">
        <v>444</v>
      </c>
      <c r="K347" s="29"/>
      <c r="L347" s="29"/>
      <c r="M347" s="29"/>
      <c r="N347" s="29"/>
    </row>
    <row r="348" spans="2:14" s="44" customFormat="1" ht="42" customHeight="1">
      <c r="B348" s="265"/>
      <c r="C348" s="270"/>
      <c r="D348" s="267"/>
      <c r="E348" s="126" t="s">
        <v>339</v>
      </c>
      <c r="F348" s="127">
        <v>2022</v>
      </c>
      <c r="G348" s="128" t="s">
        <v>9</v>
      </c>
      <c r="H348" s="128" t="s">
        <v>315</v>
      </c>
      <c r="I348" s="128" t="s">
        <v>450</v>
      </c>
      <c r="J348" s="129" t="s">
        <v>451</v>
      </c>
      <c r="K348" s="29"/>
      <c r="L348" s="29"/>
      <c r="M348" s="29"/>
      <c r="N348" s="29"/>
    </row>
    <row r="349" spans="2:14" s="44" customFormat="1" ht="42" customHeight="1">
      <c r="B349" s="265"/>
      <c r="C349" s="270"/>
      <c r="D349" s="267"/>
      <c r="E349" s="128" t="s">
        <v>564</v>
      </c>
      <c r="F349" s="127">
        <v>2021</v>
      </c>
      <c r="G349" s="128" t="s">
        <v>9</v>
      </c>
      <c r="H349" s="128" t="s">
        <v>564</v>
      </c>
      <c r="I349" s="128" t="s">
        <v>449</v>
      </c>
      <c r="J349" s="129" t="s">
        <v>565</v>
      </c>
      <c r="K349" s="29"/>
      <c r="L349" s="29"/>
      <c r="M349" s="29"/>
      <c r="N349" s="29"/>
    </row>
    <row r="350" spans="2:14" s="44" customFormat="1" ht="42" customHeight="1">
      <c r="B350" s="265"/>
      <c r="C350" s="270"/>
      <c r="D350" s="267"/>
      <c r="E350" s="126" t="s">
        <v>447</v>
      </c>
      <c r="F350" s="127">
        <v>2021</v>
      </c>
      <c r="G350" s="128" t="s">
        <v>9</v>
      </c>
      <c r="H350" s="128" t="s">
        <v>299</v>
      </c>
      <c r="I350" s="128" t="s">
        <v>446</v>
      </c>
      <c r="J350" s="129" t="s">
        <v>445</v>
      </c>
      <c r="K350" s="29"/>
      <c r="L350" s="29"/>
      <c r="M350" s="29"/>
      <c r="N350" s="29"/>
    </row>
    <row r="351" spans="2:14" s="44" customFormat="1" ht="42" customHeight="1">
      <c r="B351" s="265"/>
      <c r="C351" s="270"/>
      <c r="D351" s="267"/>
      <c r="E351" s="122" t="s">
        <v>299</v>
      </c>
      <c r="F351" s="123">
        <v>2021</v>
      </c>
      <c r="G351" s="124" t="s">
        <v>9</v>
      </c>
      <c r="H351" s="124" t="s">
        <v>299</v>
      </c>
      <c r="I351" s="124" t="s">
        <v>383</v>
      </c>
      <c r="J351" s="125" t="s">
        <v>444</v>
      </c>
      <c r="K351" s="29"/>
      <c r="L351" s="29"/>
      <c r="M351" s="29"/>
      <c r="N351" s="29"/>
    </row>
    <row r="352" spans="2:14" s="44" customFormat="1" ht="42" customHeight="1">
      <c r="B352" s="265"/>
      <c r="C352" s="270"/>
      <c r="D352" s="267"/>
      <c r="E352" s="122" t="s">
        <v>339</v>
      </c>
      <c r="F352" s="123">
        <v>2021</v>
      </c>
      <c r="G352" s="124" t="s">
        <v>9</v>
      </c>
      <c r="H352" s="124" t="s">
        <v>315</v>
      </c>
      <c r="I352" s="124" t="s">
        <v>340</v>
      </c>
      <c r="J352" s="125" t="s">
        <v>341</v>
      </c>
      <c r="K352" s="29"/>
      <c r="L352" s="29"/>
      <c r="M352" s="29"/>
      <c r="N352" s="29"/>
    </row>
    <row r="353" spans="2:14" s="44" customFormat="1" ht="42" customHeight="1">
      <c r="B353" s="265"/>
      <c r="C353" s="270"/>
      <c r="D353" s="267"/>
      <c r="E353" s="122" t="s">
        <v>299</v>
      </c>
      <c r="F353" s="123">
        <v>2021</v>
      </c>
      <c r="G353" s="124" t="s">
        <v>9</v>
      </c>
      <c r="H353" s="124" t="s">
        <v>299</v>
      </c>
      <c r="I353" s="124" t="s">
        <v>362</v>
      </c>
      <c r="J353" s="125" t="s">
        <v>363</v>
      </c>
      <c r="K353" s="29"/>
      <c r="L353" s="29"/>
      <c r="M353" s="29"/>
      <c r="N353" s="29"/>
    </row>
    <row r="354" spans="2:14" s="44" customFormat="1" ht="42" customHeight="1">
      <c r="B354" s="265"/>
      <c r="C354" s="270"/>
      <c r="D354" s="267"/>
      <c r="E354" s="122" t="s">
        <v>357</v>
      </c>
      <c r="F354" s="123">
        <v>2021</v>
      </c>
      <c r="G354" s="124" t="s">
        <v>9</v>
      </c>
      <c r="H354" s="124" t="s">
        <v>357</v>
      </c>
      <c r="I354" s="124" t="s">
        <v>356</v>
      </c>
      <c r="J354" s="125" t="s">
        <v>355</v>
      </c>
      <c r="K354" s="29"/>
      <c r="L354" s="29"/>
      <c r="M354" s="29"/>
      <c r="N354" s="29"/>
    </row>
    <row r="355" spans="2:14" s="44" customFormat="1" ht="42" customHeight="1">
      <c r="B355" s="265"/>
      <c r="C355" s="270"/>
      <c r="D355" s="267"/>
      <c r="E355" s="122" t="s">
        <v>101</v>
      </c>
      <c r="F355" s="123">
        <v>2020</v>
      </c>
      <c r="G355" s="124" t="s">
        <v>9</v>
      </c>
      <c r="H355" s="124" t="s">
        <v>256</v>
      </c>
      <c r="I355" s="124" t="s">
        <v>107</v>
      </c>
      <c r="J355" s="125" t="s">
        <v>481</v>
      </c>
      <c r="K355" s="29"/>
      <c r="L355" s="29"/>
      <c r="M355" s="29"/>
      <c r="N355" s="29"/>
    </row>
    <row r="356" spans="2:14" s="44" customFormat="1" ht="42" customHeight="1">
      <c r="B356" s="265"/>
      <c r="C356" s="268"/>
      <c r="D356" s="267"/>
      <c r="E356" s="122" t="s">
        <v>168</v>
      </c>
      <c r="F356" s="123">
        <v>2019</v>
      </c>
      <c r="G356" s="124" t="s">
        <v>166</v>
      </c>
      <c r="H356" s="124" t="s">
        <v>169</v>
      </c>
      <c r="I356" s="124" t="s">
        <v>167</v>
      </c>
      <c r="J356" s="125" t="s">
        <v>165</v>
      </c>
      <c r="K356" s="29"/>
      <c r="L356" s="29"/>
      <c r="M356" s="29"/>
      <c r="N356" s="29"/>
    </row>
    <row r="357" spans="2:14" s="44" customFormat="1" ht="42" customHeight="1">
      <c r="B357" s="265">
        <v>172</v>
      </c>
      <c r="C357" s="270" t="s">
        <v>563</v>
      </c>
      <c r="D357" s="267" t="s">
        <v>396</v>
      </c>
      <c r="E357" s="122" t="s">
        <v>299</v>
      </c>
      <c r="F357" s="123">
        <v>2022</v>
      </c>
      <c r="G357" s="124" t="s">
        <v>548</v>
      </c>
      <c r="H357" s="124" t="s">
        <v>299</v>
      </c>
      <c r="I357" s="124" t="s">
        <v>448</v>
      </c>
      <c r="J357" s="125" t="s">
        <v>444</v>
      </c>
      <c r="K357" s="29"/>
      <c r="L357" s="29"/>
      <c r="M357" s="29"/>
      <c r="N357" s="29"/>
    </row>
    <row r="358" spans="2:14" s="44" customFormat="1" ht="42" customHeight="1">
      <c r="B358" s="265"/>
      <c r="C358" s="270"/>
      <c r="D358" s="267"/>
      <c r="E358" s="126" t="s">
        <v>339</v>
      </c>
      <c r="F358" s="127">
        <v>2022</v>
      </c>
      <c r="G358" s="128" t="s">
        <v>9</v>
      </c>
      <c r="H358" s="128" t="s">
        <v>315</v>
      </c>
      <c r="I358" s="128" t="s">
        <v>450</v>
      </c>
      <c r="J358" s="129" t="s">
        <v>451</v>
      </c>
      <c r="K358" s="29"/>
      <c r="L358" s="29"/>
      <c r="M358" s="29"/>
      <c r="N358" s="29"/>
    </row>
    <row r="359" spans="2:14" s="44" customFormat="1" ht="42" customHeight="1">
      <c r="B359" s="265"/>
      <c r="C359" s="270"/>
      <c r="D359" s="267"/>
      <c r="E359" s="128" t="s">
        <v>564</v>
      </c>
      <c r="F359" s="127">
        <v>2021</v>
      </c>
      <c r="G359" s="128" t="s">
        <v>9</v>
      </c>
      <c r="H359" s="128" t="s">
        <v>564</v>
      </c>
      <c r="I359" s="128" t="s">
        <v>449</v>
      </c>
      <c r="J359" s="129" t="s">
        <v>565</v>
      </c>
      <c r="K359" s="29"/>
      <c r="L359" s="29"/>
      <c r="M359" s="29"/>
      <c r="N359" s="29"/>
    </row>
    <row r="360" spans="2:14" s="44" customFormat="1" ht="42" customHeight="1">
      <c r="B360" s="265"/>
      <c r="C360" s="270"/>
      <c r="D360" s="267"/>
      <c r="E360" s="126" t="s">
        <v>447</v>
      </c>
      <c r="F360" s="127">
        <v>2021</v>
      </c>
      <c r="G360" s="128" t="s">
        <v>9</v>
      </c>
      <c r="H360" s="128" t="s">
        <v>299</v>
      </c>
      <c r="I360" s="128" t="s">
        <v>446</v>
      </c>
      <c r="J360" s="129" t="s">
        <v>445</v>
      </c>
      <c r="K360" s="29"/>
      <c r="L360" s="29"/>
      <c r="M360" s="29"/>
      <c r="N360" s="29"/>
    </row>
    <row r="361" spans="2:14" s="44" customFormat="1" ht="42" customHeight="1">
      <c r="B361" s="265"/>
      <c r="C361" s="270"/>
      <c r="D361" s="267"/>
      <c r="E361" s="122" t="s">
        <v>299</v>
      </c>
      <c r="F361" s="123">
        <v>2021</v>
      </c>
      <c r="G361" s="124" t="s">
        <v>9</v>
      </c>
      <c r="H361" s="124" t="s">
        <v>299</v>
      </c>
      <c r="I361" s="124" t="s">
        <v>383</v>
      </c>
      <c r="J361" s="125" t="s">
        <v>444</v>
      </c>
      <c r="K361" s="29"/>
      <c r="L361" s="29"/>
      <c r="M361" s="29"/>
      <c r="N361" s="29"/>
    </row>
    <row r="362" spans="2:14" s="44" customFormat="1" ht="42" customHeight="1">
      <c r="B362" s="265"/>
      <c r="C362" s="270"/>
      <c r="D362" s="267"/>
      <c r="E362" s="122" t="s">
        <v>339</v>
      </c>
      <c r="F362" s="123">
        <v>2021</v>
      </c>
      <c r="G362" s="124" t="s">
        <v>9</v>
      </c>
      <c r="H362" s="124" t="s">
        <v>315</v>
      </c>
      <c r="I362" s="124" t="s">
        <v>340</v>
      </c>
      <c r="J362" s="125" t="s">
        <v>341</v>
      </c>
      <c r="K362" s="29"/>
      <c r="L362" s="29"/>
      <c r="M362" s="29"/>
      <c r="N362" s="29"/>
    </row>
    <row r="363" spans="2:14" s="44" customFormat="1" ht="42" customHeight="1">
      <c r="B363" s="265"/>
      <c r="C363" s="270"/>
      <c r="D363" s="267"/>
      <c r="E363" s="122" t="s">
        <v>299</v>
      </c>
      <c r="F363" s="123">
        <v>2021</v>
      </c>
      <c r="G363" s="124" t="s">
        <v>9</v>
      </c>
      <c r="H363" s="124" t="s">
        <v>299</v>
      </c>
      <c r="I363" s="124" t="s">
        <v>362</v>
      </c>
      <c r="J363" s="125" t="s">
        <v>363</v>
      </c>
      <c r="K363" s="29"/>
      <c r="L363" s="29"/>
      <c r="M363" s="29"/>
      <c r="N363" s="29"/>
    </row>
    <row r="364" spans="2:14" s="44" customFormat="1" ht="42" customHeight="1">
      <c r="B364" s="265"/>
      <c r="C364" s="270"/>
      <c r="D364" s="267"/>
      <c r="E364" s="122" t="s">
        <v>101</v>
      </c>
      <c r="F364" s="123">
        <v>2020</v>
      </c>
      <c r="G364" s="124" t="s">
        <v>9</v>
      </c>
      <c r="H364" s="124" t="s">
        <v>256</v>
      </c>
      <c r="I364" s="124" t="s">
        <v>107</v>
      </c>
      <c r="J364" s="125" t="s">
        <v>481</v>
      </c>
      <c r="K364" s="29"/>
      <c r="L364" s="29"/>
      <c r="M364" s="29"/>
      <c r="N364" s="29"/>
    </row>
    <row r="365" spans="2:14" s="44" customFormat="1" ht="42" customHeight="1">
      <c r="B365" s="265">
        <v>664</v>
      </c>
      <c r="C365" s="270" t="s">
        <v>328</v>
      </c>
      <c r="D365" s="267" t="s">
        <v>397</v>
      </c>
      <c r="E365" s="122" t="s">
        <v>299</v>
      </c>
      <c r="F365" s="123">
        <v>2022</v>
      </c>
      <c r="G365" s="124" t="s">
        <v>548</v>
      </c>
      <c r="H365" s="124" t="s">
        <v>299</v>
      </c>
      <c r="I365" s="124" t="s">
        <v>448</v>
      </c>
      <c r="J365" s="125" t="s">
        <v>444</v>
      </c>
      <c r="K365" s="29"/>
      <c r="L365" s="29"/>
      <c r="M365" s="29"/>
      <c r="N365" s="29"/>
    </row>
    <row r="366" spans="2:14" s="44" customFormat="1" ht="42" customHeight="1">
      <c r="B366" s="265"/>
      <c r="C366" s="270"/>
      <c r="D366" s="267"/>
      <c r="E366" s="126" t="s">
        <v>339</v>
      </c>
      <c r="F366" s="127">
        <v>2022</v>
      </c>
      <c r="G366" s="128" t="s">
        <v>9</v>
      </c>
      <c r="H366" s="128" t="s">
        <v>315</v>
      </c>
      <c r="I366" s="128" t="s">
        <v>450</v>
      </c>
      <c r="J366" s="129" t="s">
        <v>451</v>
      </c>
      <c r="K366" s="29"/>
      <c r="L366" s="29"/>
      <c r="M366" s="29"/>
      <c r="N366" s="29"/>
    </row>
    <row r="367" spans="2:14" s="44" customFormat="1" ht="42" customHeight="1">
      <c r="B367" s="265"/>
      <c r="C367" s="270"/>
      <c r="D367" s="267"/>
      <c r="E367" s="128" t="s">
        <v>564</v>
      </c>
      <c r="F367" s="127">
        <v>2021</v>
      </c>
      <c r="G367" s="128" t="s">
        <v>9</v>
      </c>
      <c r="H367" s="128" t="s">
        <v>564</v>
      </c>
      <c r="I367" s="128" t="s">
        <v>449</v>
      </c>
      <c r="J367" s="129" t="s">
        <v>565</v>
      </c>
      <c r="K367" s="29"/>
      <c r="L367" s="29"/>
      <c r="M367" s="29"/>
      <c r="N367" s="29"/>
    </row>
    <row r="368" spans="2:14" s="44" customFormat="1" ht="42" customHeight="1">
      <c r="B368" s="265"/>
      <c r="C368" s="270"/>
      <c r="D368" s="267"/>
      <c r="E368" s="126" t="s">
        <v>447</v>
      </c>
      <c r="F368" s="127">
        <v>2021</v>
      </c>
      <c r="G368" s="128" t="s">
        <v>9</v>
      </c>
      <c r="H368" s="128" t="s">
        <v>299</v>
      </c>
      <c r="I368" s="128" t="s">
        <v>446</v>
      </c>
      <c r="J368" s="129" t="s">
        <v>445</v>
      </c>
      <c r="K368" s="29"/>
      <c r="L368" s="29"/>
      <c r="M368" s="29"/>
      <c r="N368" s="29"/>
    </row>
    <row r="369" spans="2:14" s="44" customFormat="1" ht="42" customHeight="1">
      <c r="B369" s="265"/>
      <c r="C369" s="270"/>
      <c r="D369" s="267"/>
      <c r="E369" s="122" t="s">
        <v>299</v>
      </c>
      <c r="F369" s="123">
        <v>2021</v>
      </c>
      <c r="G369" s="124" t="s">
        <v>9</v>
      </c>
      <c r="H369" s="124" t="s">
        <v>299</v>
      </c>
      <c r="I369" s="124" t="s">
        <v>383</v>
      </c>
      <c r="J369" s="125" t="s">
        <v>444</v>
      </c>
      <c r="K369" s="29"/>
      <c r="L369" s="29"/>
      <c r="M369" s="29"/>
      <c r="N369" s="29"/>
    </row>
    <row r="370" spans="2:14" s="44" customFormat="1" ht="42" customHeight="1">
      <c r="B370" s="265"/>
      <c r="C370" s="270"/>
      <c r="D370" s="267"/>
      <c r="E370" s="122" t="s">
        <v>339</v>
      </c>
      <c r="F370" s="123">
        <v>2021</v>
      </c>
      <c r="G370" s="124" t="s">
        <v>9</v>
      </c>
      <c r="H370" s="124" t="s">
        <v>315</v>
      </c>
      <c r="I370" s="124" t="s">
        <v>340</v>
      </c>
      <c r="J370" s="125" t="s">
        <v>341</v>
      </c>
      <c r="K370" s="29"/>
      <c r="L370" s="29"/>
      <c r="M370" s="29"/>
      <c r="N370" s="29"/>
    </row>
    <row r="371" spans="2:14" s="44" customFormat="1" ht="42" customHeight="1">
      <c r="B371" s="265"/>
      <c r="C371" s="270"/>
      <c r="D371" s="267"/>
      <c r="E371" s="122" t="s">
        <v>299</v>
      </c>
      <c r="F371" s="123">
        <v>2021</v>
      </c>
      <c r="G371" s="124" t="s">
        <v>9</v>
      </c>
      <c r="H371" s="124" t="s">
        <v>299</v>
      </c>
      <c r="I371" s="124" t="s">
        <v>362</v>
      </c>
      <c r="J371" s="125" t="s">
        <v>363</v>
      </c>
      <c r="K371" s="29"/>
      <c r="L371" s="29"/>
      <c r="M371" s="29"/>
      <c r="N371" s="29"/>
    </row>
    <row r="372" spans="2:14" s="44" customFormat="1" ht="42" customHeight="1">
      <c r="B372" s="265"/>
      <c r="C372" s="270"/>
      <c r="D372" s="267"/>
      <c r="E372" s="122" t="s">
        <v>101</v>
      </c>
      <c r="F372" s="123">
        <v>2020</v>
      </c>
      <c r="G372" s="124" t="s">
        <v>9</v>
      </c>
      <c r="H372" s="124" t="s">
        <v>256</v>
      </c>
      <c r="I372" s="124" t="s">
        <v>107</v>
      </c>
      <c r="J372" s="125" t="s">
        <v>481</v>
      </c>
      <c r="K372" s="29"/>
      <c r="L372" s="29"/>
      <c r="M372" s="29"/>
      <c r="N372" s="29"/>
    </row>
    <row r="373" spans="2:14" s="44" customFormat="1" ht="42" customHeight="1">
      <c r="B373" s="273">
        <v>176</v>
      </c>
      <c r="C373" s="274" t="s">
        <v>109</v>
      </c>
      <c r="D373" s="267" t="s">
        <v>398</v>
      </c>
      <c r="E373" s="122" t="s">
        <v>299</v>
      </c>
      <c r="F373" s="123">
        <v>2022</v>
      </c>
      <c r="G373" s="124" t="s">
        <v>548</v>
      </c>
      <c r="H373" s="124" t="s">
        <v>299</v>
      </c>
      <c r="I373" s="124" t="s">
        <v>448</v>
      </c>
      <c r="J373" s="125" t="s">
        <v>444</v>
      </c>
      <c r="K373" s="29"/>
      <c r="L373" s="29"/>
      <c r="M373" s="29"/>
      <c r="N373" s="29"/>
    </row>
    <row r="374" spans="2:14" s="44" customFormat="1" ht="42" customHeight="1">
      <c r="B374" s="273"/>
      <c r="C374" s="274"/>
      <c r="D374" s="267"/>
      <c r="E374" s="122" t="s">
        <v>500</v>
      </c>
      <c r="F374" s="123">
        <v>2022</v>
      </c>
      <c r="G374" s="124" t="s">
        <v>501</v>
      </c>
      <c r="H374" s="124" t="s">
        <v>500</v>
      </c>
      <c r="I374" s="124" t="s">
        <v>497</v>
      </c>
      <c r="J374" s="125" t="s">
        <v>499</v>
      </c>
      <c r="K374" s="29"/>
      <c r="L374" s="29"/>
      <c r="M374" s="29"/>
      <c r="N374" s="29"/>
    </row>
    <row r="375" spans="2:14" s="44" customFormat="1" ht="42" customHeight="1">
      <c r="B375" s="273"/>
      <c r="C375" s="274"/>
      <c r="D375" s="267"/>
      <c r="E375" s="122" t="s">
        <v>206</v>
      </c>
      <c r="F375" s="123">
        <v>2022</v>
      </c>
      <c r="G375" s="124" t="s">
        <v>496</v>
      </c>
      <c r="H375" s="124" t="s">
        <v>206</v>
      </c>
      <c r="I375" s="124" t="s">
        <v>495</v>
      </c>
      <c r="J375" s="125" t="s">
        <v>498</v>
      </c>
      <c r="K375" s="29"/>
      <c r="L375" s="29"/>
      <c r="M375" s="29"/>
      <c r="N375" s="29"/>
    </row>
    <row r="376" spans="2:14" s="44" customFormat="1" ht="42" customHeight="1">
      <c r="B376" s="273"/>
      <c r="C376" s="274"/>
      <c r="D376" s="267"/>
      <c r="E376" s="128" t="s">
        <v>564</v>
      </c>
      <c r="F376" s="127">
        <v>2021</v>
      </c>
      <c r="G376" s="128" t="s">
        <v>9</v>
      </c>
      <c r="H376" s="128" t="s">
        <v>564</v>
      </c>
      <c r="I376" s="128" t="s">
        <v>449</v>
      </c>
      <c r="J376" s="129" t="s">
        <v>565</v>
      </c>
      <c r="K376" s="29"/>
      <c r="L376" s="29"/>
      <c r="M376" s="29"/>
      <c r="N376" s="29"/>
    </row>
    <row r="377" spans="2:14" s="44" customFormat="1" ht="42" customHeight="1">
      <c r="B377" s="273"/>
      <c r="C377" s="274"/>
      <c r="D377" s="267"/>
      <c r="E377" s="126" t="s">
        <v>447</v>
      </c>
      <c r="F377" s="127">
        <v>2021</v>
      </c>
      <c r="G377" s="128" t="s">
        <v>9</v>
      </c>
      <c r="H377" s="128" t="s">
        <v>299</v>
      </c>
      <c r="I377" s="128" t="s">
        <v>446</v>
      </c>
      <c r="J377" s="129" t="s">
        <v>445</v>
      </c>
      <c r="K377" s="29"/>
      <c r="L377" s="29"/>
      <c r="M377" s="29"/>
      <c r="N377" s="29"/>
    </row>
    <row r="378" spans="2:14" s="44" customFormat="1" ht="42" customHeight="1">
      <c r="B378" s="273"/>
      <c r="C378" s="274"/>
      <c r="D378" s="267"/>
      <c r="E378" s="122" t="s">
        <v>299</v>
      </c>
      <c r="F378" s="123">
        <v>2021</v>
      </c>
      <c r="G378" s="124" t="s">
        <v>9</v>
      </c>
      <c r="H378" s="124" t="s">
        <v>299</v>
      </c>
      <c r="I378" s="124" t="s">
        <v>383</v>
      </c>
      <c r="J378" s="125" t="s">
        <v>444</v>
      </c>
      <c r="K378" s="29"/>
      <c r="L378" s="29"/>
      <c r="M378" s="29"/>
      <c r="N378" s="29"/>
    </row>
    <row r="379" spans="2:14" s="44" customFormat="1" ht="42" customHeight="1">
      <c r="B379" s="273"/>
      <c r="C379" s="274"/>
      <c r="D379" s="267"/>
      <c r="E379" s="122" t="s">
        <v>299</v>
      </c>
      <c r="F379" s="123">
        <v>2021</v>
      </c>
      <c r="G379" s="124" t="s">
        <v>9</v>
      </c>
      <c r="H379" s="124" t="s">
        <v>299</v>
      </c>
      <c r="I379" s="124" t="s">
        <v>337</v>
      </c>
      <c r="J379" s="125" t="s">
        <v>338</v>
      </c>
      <c r="K379" s="29"/>
      <c r="L379" s="29"/>
      <c r="M379" s="29"/>
      <c r="N379" s="29"/>
    </row>
    <row r="380" spans="2:14" s="44" customFormat="1" ht="42" customHeight="1">
      <c r="B380" s="273"/>
      <c r="C380" s="269"/>
      <c r="D380" s="267"/>
      <c r="E380" s="122" t="s">
        <v>339</v>
      </c>
      <c r="F380" s="123">
        <v>2019</v>
      </c>
      <c r="G380" s="124" t="s">
        <v>9</v>
      </c>
      <c r="H380" s="124" t="s">
        <v>315</v>
      </c>
      <c r="I380" s="124" t="s">
        <v>174</v>
      </c>
      <c r="J380" s="125" t="s">
        <v>173</v>
      </c>
      <c r="K380" s="29"/>
      <c r="L380" s="29"/>
      <c r="M380" s="29"/>
      <c r="N380" s="29"/>
    </row>
    <row r="381" spans="2:14" s="44" customFormat="1" ht="42" customHeight="1">
      <c r="B381" s="273"/>
      <c r="C381" s="269"/>
      <c r="D381" s="267"/>
      <c r="E381" s="122" t="s">
        <v>233</v>
      </c>
      <c r="F381" s="123">
        <v>2019</v>
      </c>
      <c r="G381" s="124" t="s">
        <v>9</v>
      </c>
      <c r="H381" s="124" t="s">
        <v>145</v>
      </c>
      <c r="I381" s="124" t="s">
        <v>232</v>
      </c>
      <c r="J381" s="125" t="s">
        <v>231</v>
      </c>
      <c r="K381" s="29"/>
      <c r="L381" s="29"/>
      <c r="M381" s="29"/>
      <c r="N381" s="29"/>
    </row>
    <row r="382" spans="2:14" s="44" customFormat="1" ht="42" customHeight="1">
      <c r="B382" s="273">
        <v>177</v>
      </c>
      <c r="C382" s="274" t="s">
        <v>329</v>
      </c>
      <c r="D382" s="267" t="s">
        <v>399</v>
      </c>
      <c r="E382" s="122" t="s">
        <v>299</v>
      </c>
      <c r="F382" s="123">
        <v>2022</v>
      </c>
      <c r="G382" s="124" t="s">
        <v>548</v>
      </c>
      <c r="H382" s="124" t="s">
        <v>299</v>
      </c>
      <c r="I382" s="124" t="s">
        <v>448</v>
      </c>
      <c r="J382" s="125" t="s">
        <v>444</v>
      </c>
      <c r="K382" s="29"/>
      <c r="L382" s="29"/>
      <c r="M382" s="29"/>
      <c r="N382" s="29"/>
    </row>
    <row r="383" spans="2:14" s="44" customFormat="1" ht="42" customHeight="1">
      <c r="B383" s="273"/>
      <c r="C383" s="274"/>
      <c r="D383" s="267"/>
      <c r="E383" s="122" t="s">
        <v>500</v>
      </c>
      <c r="F383" s="123">
        <v>2022</v>
      </c>
      <c r="G383" s="124" t="s">
        <v>501</v>
      </c>
      <c r="H383" s="124" t="s">
        <v>500</v>
      </c>
      <c r="I383" s="124" t="s">
        <v>497</v>
      </c>
      <c r="J383" s="125" t="s">
        <v>499</v>
      </c>
      <c r="K383" s="29"/>
      <c r="L383" s="29"/>
      <c r="M383" s="29"/>
      <c r="N383" s="29"/>
    </row>
    <row r="384" spans="2:14" s="44" customFormat="1" ht="42" customHeight="1">
      <c r="B384" s="273"/>
      <c r="C384" s="274"/>
      <c r="D384" s="267"/>
      <c r="E384" s="122" t="s">
        <v>206</v>
      </c>
      <c r="F384" s="123">
        <v>2022</v>
      </c>
      <c r="G384" s="124" t="s">
        <v>496</v>
      </c>
      <c r="H384" s="124" t="s">
        <v>206</v>
      </c>
      <c r="I384" s="124" t="s">
        <v>495</v>
      </c>
      <c r="J384" s="125" t="s">
        <v>498</v>
      </c>
      <c r="K384" s="29"/>
      <c r="L384" s="29"/>
      <c r="M384" s="29"/>
      <c r="N384" s="29"/>
    </row>
    <row r="385" spans="2:14" s="44" customFormat="1" ht="42" customHeight="1">
      <c r="B385" s="273"/>
      <c r="C385" s="274"/>
      <c r="D385" s="267"/>
      <c r="E385" s="128" t="s">
        <v>564</v>
      </c>
      <c r="F385" s="127">
        <v>2021</v>
      </c>
      <c r="G385" s="128" t="s">
        <v>9</v>
      </c>
      <c r="H385" s="128" t="s">
        <v>564</v>
      </c>
      <c r="I385" s="128" t="s">
        <v>449</v>
      </c>
      <c r="J385" s="129" t="s">
        <v>565</v>
      </c>
      <c r="K385" s="29"/>
      <c r="L385" s="29"/>
      <c r="M385" s="29"/>
      <c r="N385" s="29"/>
    </row>
    <row r="386" spans="2:14" s="44" customFormat="1" ht="42" customHeight="1">
      <c r="B386" s="273"/>
      <c r="C386" s="274"/>
      <c r="D386" s="267"/>
      <c r="E386" s="126" t="s">
        <v>447</v>
      </c>
      <c r="F386" s="127">
        <v>2021</v>
      </c>
      <c r="G386" s="128" t="s">
        <v>9</v>
      </c>
      <c r="H386" s="128" t="s">
        <v>299</v>
      </c>
      <c r="I386" s="128" t="s">
        <v>446</v>
      </c>
      <c r="J386" s="129" t="s">
        <v>445</v>
      </c>
      <c r="K386" s="29"/>
      <c r="L386" s="29"/>
      <c r="M386" s="29"/>
      <c r="N386" s="29"/>
    </row>
    <row r="387" spans="2:14" s="44" customFormat="1" ht="42" customHeight="1">
      <c r="B387" s="273"/>
      <c r="C387" s="274"/>
      <c r="D387" s="267"/>
      <c r="E387" s="122" t="s">
        <v>299</v>
      </c>
      <c r="F387" s="123">
        <v>2021</v>
      </c>
      <c r="G387" s="124" t="s">
        <v>9</v>
      </c>
      <c r="H387" s="124" t="s">
        <v>299</v>
      </c>
      <c r="I387" s="124" t="s">
        <v>383</v>
      </c>
      <c r="J387" s="125" t="s">
        <v>444</v>
      </c>
      <c r="K387" s="29"/>
      <c r="L387" s="29"/>
      <c r="M387" s="29"/>
      <c r="N387" s="29"/>
    </row>
    <row r="388" spans="2:14" s="44" customFormat="1" ht="42" customHeight="1">
      <c r="B388" s="273"/>
      <c r="C388" s="274"/>
      <c r="D388" s="267"/>
      <c r="E388" s="122" t="s">
        <v>299</v>
      </c>
      <c r="F388" s="123">
        <v>2021</v>
      </c>
      <c r="G388" s="124" t="s">
        <v>9</v>
      </c>
      <c r="H388" s="124" t="s">
        <v>299</v>
      </c>
      <c r="I388" s="124" t="s">
        <v>337</v>
      </c>
      <c r="J388" s="125" t="s">
        <v>338</v>
      </c>
      <c r="K388" s="29"/>
      <c r="L388" s="29"/>
      <c r="M388" s="29"/>
      <c r="N388" s="29"/>
    </row>
    <row r="389" spans="2:14" s="44" customFormat="1" ht="42" customHeight="1">
      <c r="B389" s="273"/>
      <c r="C389" s="269"/>
      <c r="D389" s="267"/>
      <c r="E389" s="122" t="s">
        <v>339</v>
      </c>
      <c r="F389" s="123">
        <v>2019</v>
      </c>
      <c r="G389" s="124" t="s">
        <v>9</v>
      </c>
      <c r="H389" s="124" t="s">
        <v>315</v>
      </c>
      <c r="I389" s="124" t="s">
        <v>174</v>
      </c>
      <c r="J389" s="125" t="s">
        <v>173</v>
      </c>
      <c r="K389" s="29"/>
      <c r="L389" s="29"/>
      <c r="M389" s="29"/>
      <c r="N389" s="29"/>
    </row>
    <row r="390" spans="2:14" s="44" customFormat="1" ht="42" customHeight="1">
      <c r="B390" s="273"/>
      <c r="C390" s="269"/>
      <c r="D390" s="267"/>
      <c r="E390" s="122" t="s">
        <v>233</v>
      </c>
      <c r="F390" s="123">
        <v>2019</v>
      </c>
      <c r="G390" s="124" t="s">
        <v>9</v>
      </c>
      <c r="H390" s="124" t="s">
        <v>145</v>
      </c>
      <c r="I390" s="124" t="s">
        <v>232</v>
      </c>
      <c r="J390" s="125" t="s">
        <v>231</v>
      </c>
      <c r="K390" s="29"/>
      <c r="L390" s="29"/>
      <c r="M390" s="29"/>
      <c r="N390" s="29"/>
    </row>
    <row r="391" spans="2:14" s="44" customFormat="1" ht="42" customHeight="1">
      <c r="B391" s="273">
        <v>178</v>
      </c>
      <c r="C391" s="274" t="s">
        <v>330</v>
      </c>
      <c r="D391" s="267" t="s">
        <v>400</v>
      </c>
      <c r="E391" s="122" t="s">
        <v>299</v>
      </c>
      <c r="F391" s="123">
        <v>2022</v>
      </c>
      <c r="G391" s="124" t="s">
        <v>548</v>
      </c>
      <c r="H391" s="124" t="s">
        <v>299</v>
      </c>
      <c r="I391" s="124" t="s">
        <v>448</v>
      </c>
      <c r="J391" s="125" t="s">
        <v>444</v>
      </c>
      <c r="K391" s="29"/>
      <c r="L391" s="29"/>
      <c r="M391" s="29"/>
      <c r="N391" s="29"/>
    </row>
    <row r="392" spans="2:14" s="44" customFormat="1" ht="42" customHeight="1">
      <c r="B392" s="273"/>
      <c r="C392" s="274"/>
      <c r="D392" s="267"/>
      <c r="E392" s="122" t="s">
        <v>500</v>
      </c>
      <c r="F392" s="123">
        <v>2022</v>
      </c>
      <c r="G392" s="124" t="s">
        <v>501</v>
      </c>
      <c r="H392" s="124" t="s">
        <v>500</v>
      </c>
      <c r="I392" s="124" t="s">
        <v>497</v>
      </c>
      <c r="J392" s="125" t="s">
        <v>499</v>
      </c>
      <c r="K392" s="29"/>
      <c r="L392" s="29"/>
      <c r="M392" s="29"/>
      <c r="N392" s="29"/>
    </row>
    <row r="393" spans="2:14" s="44" customFormat="1" ht="42" customHeight="1">
      <c r="B393" s="273"/>
      <c r="C393" s="274"/>
      <c r="D393" s="267"/>
      <c r="E393" s="122" t="s">
        <v>206</v>
      </c>
      <c r="F393" s="123">
        <v>2022</v>
      </c>
      <c r="G393" s="124" t="s">
        <v>496</v>
      </c>
      <c r="H393" s="124" t="s">
        <v>206</v>
      </c>
      <c r="I393" s="124" t="s">
        <v>495</v>
      </c>
      <c r="J393" s="125" t="s">
        <v>498</v>
      </c>
      <c r="K393" s="29"/>
      <c r="L393" s="29"/>
      <c r="M393" s="29"/>
      <c r="N393" s="29"/>
    </row>
    <row r="394" spans="2:14" s="44" customFormat="1" ht="42" customHeight="1">
      <c r="B394" s="273"/>
      <c r="C394" s="274"/>
      <c r="D394" s="267"/>
      <c r="E394" s="128" t="s">
        <v>564</v>
      </c>
      <c r="F394" s="127">
        <v>2021</v>
      </c>
      <c r="G394" s="128" t="s">
        <v>9</v>
      </c>
      <c r="H394" s="128" t="s">
        <v>564</v>
      </c>
      <c r="I394" s="128" t="s">
        <v>449</v>
      </c>
      <c r="J394" s="129" t="s">
        <v>565</v>
      </c>
      <c r="K394" s="29"/>
      <c r="L394" s="29"/>
      <c r="M394" s="29"/>
      <c r="N394" s="29"/>
    </row>
    <row r="395" spans="2:14" s="44" customFormat="1" ht="42" customHeight="1">
      <c r="B395" s="273"/>
      <c r="C395" s="274"/>
      <c r="D395" s="267"/>
      <c r="E395" s="126" t="s">
        <v>447</v>
      </c>
      <c r="F395" s="127">
        <v>2021</v>
      </c>
      <c r="G395" s="128" t="s">
        <v>9</v>
      </c>
      <c r="H395" s="128" t="s">
        <v>299</v>
      </c>
      <c r="I395" s="128" t="s">
        <v>446</v>
      </c>
      <c r="J395" s="129" t="s">
        <v>445</v>
      </c>
      <c r="K395" s="29"/>
      <c r="L395" s="29"/>
      <c r="M395" s="29"/>
      <c r="N395" s="29"/>
    </row>
    <row r="396" spans="2:14" s="44" customFormat="1" ht="42" customHeight="1">
      <c r="B396" s="273"/>
      <c r="C396" s="274"/>
      <c r="D396" s="267"/>
      <c r="E396" s="122" t="s">
        <v>299</v>
      </c>
      <c r="F396" s="123">
        <v>2021</v>
      </c>
      <c r="G396" s="124" t="s">
        <v>9</v>
      </c>
      <c r="H396" s="124" t="s">
        <v>299</v>
      </c>
      <c r="I396" s="124" t="s">
        <v>383</v>
      </c>
      <c r="J396" s="125" t="s">
        <v>444</v>
      </c>
      <c r="K396" s="29"/>
      <c r="L396" s="29"/>
      <c r="M396" s="29"/>
      <c r="N396" s="29"/>
    </row>
    <row r="397" spans="2:14" s="44" customFormat="1" ht="42" customHeight="1">
      <c r="B397" s="273"/>
      <c r="C397" s="274"/>
      <c r="D397" s="267"/>
      <c r="E397" s="122" t="s">
        <v>299</v>
      </c>
      <c r="F397" s="123">
        <v>2021</v>
      </c>
      <c r="G397" s="124" t="s">
        <v>9</v>
      </c>
      <c r="H397" s="124" t="s">
        <v>299</v>
      </c>
      <c r="I397" s="124" t="s">
        <v>337</v>
      </c>
      <c r="J397" s="125" t="s">
        <v>338</v>
      </c>
      <c r="K397" s="29"/>
      <c r="L397" s="29"/>
      <c r="M397" s="29"/>
      <c r="N397" s="29"/>
    </row>
    <row r="398" spans="2:14" s="44" customFormat="1" ht="42" customHeight="1">
      <c r="B398" s="273"/>
      <c r="C398" s="269"/>
      <c r="D398" s="267"/>
      <c r="E398" s="122" t="s">
        <v>339</v>
      </c>
      <c r="F398" s="123">
        <v>2019</v>
      </c>
      <c r="G398" s="124" t="s">
        <v>9</v>
      </c>
      <c r="H398" s="124" t="s">
        <v>315</v>
      </c>
      <c r="I398" s="124" t="s">
        <v>174</v>
      </c>
      <c r="J398" s="125" t="s">
        <v>173</v>
      </c>
      <c r="K398" s="29"/>
      <c r="L398" s="29"/>
      <c r="M398" s="29"/>
      <c r="N398" s="29"/>
    </row>
    <row r="399" spans="2:14" s="44" customFormat="1" ht="42" customHeight="1">
      <c r="B399" s="273"/>
      <c r="C399" s="269"/>
      <c r="D399" s="267"/>
      <c r="E399" s="122" t="s">
        <v>233</v>
      </c>
      <c r="F399" s="123">
        <v>2019</v>
      </c>
      <c r="G399" s="124" t="s">
        <v>9</v>
      </c>
      <c r="H399" s="124" t="s">
        <v>145</v>
      </c>
      <c r="I399" s="124" t="s">
        <v>232</v>
      </c>
      <c r="J399" s="125" t="s">
        <v>231</v>
      </c>
      <c r="K399" s="29"/>
      <c r="L399" s="29"/>
      <c r="M399" s="29"/>
      <c r="N399" s="29"/>
    </row>
    <row r="400" spans="2:14" s="44" customFormat="1" ht="42" customHeight="1">
      <c r="B400" s="265">
        <v>185</v>
      </c>
      <c r="C400" s="269" t="s">
        <v>119</v>
      </c>
      <c r="D400" s="267" t="s">
        <v>401</v>
      </c>
      <c r="E400" s="122" t="s">
        <v>299</v>
      </c>
      <c r="F400" s="123">
        <v>2022</v>
      </c>
      <c r="G400" s="124" t="s">
        <v>548</v>
      </c>
      <c r="H400" s="124" t="s">
        <v>299</v>
      </c>
      <c r="I400" s="124" t="s">
        <v>448</v>
      </c>
      <c r="J400" s="125" t="s">
        <v>444</v>
      </c>
      <c r="K400" s="29"/>
      <c r="L400" s="29"/>
      <c r="M400" s="29"/>
      <c r="N400" s="29"/>
    </row>
    <row r="401" spans="2:14" s="44" customFormat="1" ht="42" customHeight="1">
      <c r="B401" s="265"/>
      <c r="C401" s="269"/>
      <c r="D401" s="267"/>
      <c r="E401" s="122" t="s">
        <v>219</v>
      </c>
      <c r="F401" s="123">
        <v>2022</v>
      </c>
      <c r="G401" s="124" t="s">
        <v>82</v>
      </c>
      <c r="H401" s="124" t="s">
        <v>219</v>
      </c>
      <c r="I401" s="124" t="s">
        <v>520</v>
      </c>
      <c r="J401" s="125" t="s">
        <v>519</v>
      </c>
      <c r="K401" s="29"/>
      <c r="L401" s="29"/>
      <c r="M401" s="29"/>
      <c r="N401" s="29"/>
    </row>
    <row r="402" spans="2:14" s="44" customFormat="1" ht="42" customHeight="1">
      <c r="B402" s="265"/>
      <c r="C402" s="269"/>
      <c r="D402" s="267"/>
      <c r="E402" s="126" t="s">
        <v>37</v>
      </c>
      <c r="F402" s="127">
        <v>2022</v>
      </c>
      <c r="G402" s="128" t="s">
        <v>9</v>
      </c>
      <c r="H402" s="128" t="s">
        <v>37</v>
      </c>
      <c r="I402" s="128" t="s">
        <v>553</v>
      </c>
      <c r="J402" s="140" t="s">
        <v>554</v>
      </c>
      <c r="K402" s="29"/>
      <c r="L402" s="29"/>
      <c r="M402" s="29"/>
      <c r="N402" s="29"/>
    </row>
    <row r="403" spans="2:14" s="44" customFormat="1" ht="42" customHeight="1">
      <c r="B403" s="265"/>
      <c r="C403" s="269"/>
      <c r="D403" s="267"/>
      <c r="E403" s="128" t="s">
        <v>564</v>
      </c>
      <c r="F403" s="127">
        <v>2021</v>
      </c>
      <c r="G403" s="128" t="s">
        <v>9</v>
      </c>
      <c r="H403" s="128" t="s">
        <v>564</v>
      </c>
      <c r="I403" s="128" t="s">
        <v>449</v>
      </c>
      <c r="J403" s="129" t="s">
        <v>565</v>
      </c>
      <c r="K403" s="29"/>
      <c r="L403" s="29"/>
      <c r="M403" s="29"/>
      <c r="N403" s="29"/>
    </row>
    <row r="404" spans="2:14" s="44" customFormat="1" ht="42" customHeight="1">
      <c r="B404" s="265"/>
      <c r="C404" s="269"/>
      <c r="D404" s="267"/>
      <c r="E404" s="126" t="s">
        <v>447</v>
      </c>
      <c r="F404" s="127">
        <v>2021</v>
      </c>
      <c r="G404" s="128" t="s">
        <v>9</v>
      </c>
      <c r="H404" s="128" t="s">
        <v>299</v>
      </c>
      <c r="I404" s="128" t="s">
        <v>446</v>
      </c>
      <c r="J404" s="129" t="s">
        <v>445</v>
      </c>
      <c r="K404" s="29"/>
      <c r="L404" s="29"/>
      <c r="M404" s="29"/>
      <c r="N404" s="29"/>
    </row>
    <row r="405" spans="2:14" s="44" customFormat="1" ht="42" customHeight="1">
      <c r="B405" s="265"/>
      <c r="C405" s="269"/>
      <c r="D405" s="267"/>
      <c r="E405" s="122" t="s">
        <v>299</v>
      </c>
      <c r="F405" s="123">
        <v>2021</v>
      </c>
      <c r="G405" s="124" t="s">
        <v>9</v>
      </c>
      <c r="H405" s="124" t="s">
        <v>299</v>
      </c>
      <c r="I405" s="124" t="s">
        <v>383</v>
      </c>
      <c r="J405" s="125" t="s">
        <v>444</v>
      </c>
      <c r="K405" s="29"/>
      <c r="L405" s="29"/>
      <c r="M405" s="29"/>
      <c r="N405" s="29"/>
    </row>
    <row r="406" spans="2:14" s="44" customFormat="1" ht="42" customHeight="1">
      <c r="B406" s="265"/>
      <c r="C406" s="269"/>
      <c r="D406" s="267"/>
      <c r="E406" s="122" t="s">
        <v>299</v>
      </c>
      <c r="F406" s="123">
        <v>2021</v>
      </c>
      <c r="G406" s="124" t="s">
        <v>9</v>
      </c>
      <c r="H406" s="124" t="s">
        <v>299</v>
      </c>
      <c r="I406" s="124" t="s">
        <v>337</v>
      </c>
      <c r="J406" s="125" t="s">
        <v>338</v>
      </c>
      <c r="K406" s="29"/>
      <c r="L406" s="29"/>
      <c r="M406" s="29"/>
      <c r="N406" s="29"/>
    </row>
    <row r="407" spans="2:14" s="44" customFormat="1" ht="42" customHeight="1">
      <c r="B407" s="265"/>
      <c r="C407" s="269"/>
      <c r="D407" s="267"/>
      <c r="E407" s="122" t="s">
        <v>117</v>
      </c>
      <c r="F407" s="123">
        <v>2019</v>
      </c>
      <c r="G407" s="124" t="s">
        <v>9</v>
      </c>
      <c r="H407" s="124" t="s">
        <v>118</v>
      </c>
      <c r="I407" s="124" t="s">
        <v>116</v>
      </c>
      <c r="J407" s="125" t="s">
        <v>115</v>
      </c>
      <c r="K407" s="29"/>
      <c r="L407" s="29"/>
      <c r="M407" s="29"/>
      <c r="N407" s="29"/>
    </row>
    <row r="408" spans="2:14" s="44" customFormat="1" ht="42" customHeight="1">
      <c r="B408" s="265"/>
      <c r="C408" s="269"/>
      <c r="D408" s="267"/>
      <c r="E408" s="122" t="s">
        <v>111</v>
      </c>
      <c r="F408" s="123">
        <v>2018</v>
      </c>
      <c r="G408" s="124" t="s">
        <v>9</v>
      </c>
      <c r="H408" s="124" t="s">
        <v>259</v>
      </c>
      <c r="I408" s="124" t="s">
        <v>112</v>
      </c>
      <c r="J408" s="125" t="s">
        <v>60</v>
      </c>
      <c r="K408" s="29"/>
      <c r="L408" s="29"/>
      <c r="M408" s="29"/>
      <c r="N408" s="29"/>
    </row>
    <row r="409" spans="2:14" s="44" customFormat="1" ht="42" customHeight="1">
      <c r="B409" s="265"/>
      <c r="C409" s="269"/>
      <c r="D409" s="267"/>
      <c r="E409" s="122" t="s">
        <v>132</v>
      </c>
      <c r="F409" s="123">
        <v>2019</v>
      </c>
      <c r="G409" s="124" t="s">
        <v>9</v>
      </c>
      <c r="H409" s="124" t="s">
        <v>132</v>
      </c>
      <c r="I409" s="124" t="s">
        <v>133</v>
      </c>
      <c r="J409" s="125" t="s">
        <v>131</v>
      </c>
      <c r="K409" s="29"/>
      <c r="L409" s="29"/>
      <c r="M409" s="29"/>
      <c r="N409" s="29"/>
    </row>
    <row r="410" spans="2:14" s="44" customFormat="1" ht="42" customHeight="1">
      <c r="B410" s="265"/>
      <c r="C410" s="269"/>
      <c r="D410" s="267"/>
      <c r="E410" s="122" t="s">
        <v>132</v>
      </c>
      <c r="F410" s="123">
        <v>2017</v>
      </c>
      <c r="G410" s="124" t="s">
        <v>9</v>
      </c>
      <c r="H410" s="124" t="s">
        <v>132</v>
      </c>
      <c r="I410" s="124" t="s">
        <v>141</v>
      </c>
      <c r="J410" s="125" t="s">
        <v>140</v>
      </c>
      <c r="K410" s="29"/>
      <c r="L410" s="29"/>
      <c r="M410" s="29"/>
      <c r="N410" s="29"/>
    </row>
    <row r="411" spans="2:14" s="44" customFormat="1" ht="42" customHeight="1">
      <c r="B411" s="265"/>
      <c r="C411" s="269"/>
      <c r="D411" s="267"/>
      <c r="E411" s="122" t="s">
        <v>33</v>
      </c>
      <c r="F411" s="123">
        <v>2016</v>
      </c>
      <c r="G411" s="124" t="s">
        <v>9</v>
      </c>
      <c r="H411" s="124" t="s">
        <v>8</v>
      </c>
      <c r="I411" s="124" t="s">
        <v>35</v>
      </c>
      <c r="J411" s="125" t="s">
        <v>34</v>
      </c>
      <c r="K411" s="29"/>
      <c r="L411" s="29"/>
      <c r="M411" s="29"/>
      <c r="N411" s="29"/>
    </row>
    <row r="412" spans="2:14" s="44" customFormat="1" ht="42" customHeight="1">
      <c r="B412" s="265"/>
      <c r="C412" s="269"/>
      <c r="D412" s="267"/>
      <c r="E412" s="122" t="s">
        <v>170</v>
      </c>
      <c r="F412" s="123">
        <v>2014</v>
      </c>
      <c r="G412" s="124" t="s">
        <v>9</v>
      </c>
      <c r="H412" s="124" t="s">
        <v>263</v>
      </c>
      <c r="I412" s="124" t="s">
        <v>171</v>
      </c>
      <c r="J412" s="125" t="s">
        <v>172</v>
      </c>
      <c r="K412" s="29"/>
      <c r="L412" s="29"/>
      <c r="M412" s="29"/>
      <c r="N412" s="29"/>
    </row>
    <row r="413" spans="2:14" s="44" customFormat="1" ht="42" customHeight="1">
      <c r="B413" s="265"/>
      <c r="C413" s="269"/>
      <c r="D413" s="267"/>
      <c r="E413" s="122" t="s">
        <v>162</v>
      </c>
      <c r="F413" s="123">
        <v>2014</v>
      </c>
      <c r="G413" s="124" t="s">
        <v>9</v>
      </c>
      <c r="H413" s="124" t="s">
        <v>164</v>
      </c>
      <c r="I413" s="124" t="s">
        <v>163</v>
      </c>
      <c r="J413" s="125" t="s">
        <v>161</v>
      </c>
      <c r="K413" s="29"/>
      <c r="L413" s="29"/>
      <c r="M413" s="29"/>
      <c r="N413" s="29"/>
    </row>
    <row r="414" spans="2:14" s="44" customFormat="1" ht="42" customHeight="1">
      <c r="B414" s="265">
        <v>648</v>
      </c>
      <c r="C414" s="266" t="s">
        <v>459</v>
      </c>
      <c r="D414" s="267" t="s">
        <v>439</v>
      </c>
      <c r="E414" s="122" t="s">
        <v>299</v>
      </c>
      <c r="F414" s="123">
        <v>2022</v>
      </c>
      <c r="G414" s="124" t="s">
        <v>548</v>
      </c>
      <c r="H414" s="124" t="s">
        <v>299</v>
      </c>
      <c r="I414" s="124" t="s">
        <v>448</v>
      </c>
      <c r="J414" s="125" t="s">
        <v>444</v>
      </c>
      <c r="K414" s="29"/>
      <c r="L414" s="29"/>
      <c r="M414" s="29"/>
      <c r="N414" s="29"/>
    </row>
    <row r="415" spans="2:14" s="44" customFormat="1" ht="42" customHeight="1">
      <c r="B415" s="265"/>
      <c r="C415" s="266"/>
      <c r="D415" s="267"/>
      <c r="E415" s="122" t="s">
        <v>37</v>
      </c>
      <c r="F415" s="123">
        <v>2022</v>
      </c>
      <c r="G415" s="124" t="s">
        <v>9</v>
      </c>
      <c r="H415" s="124" t="s">
        <v>477</v>
      </c>
      <c r="I415" s="124" t="s">
        <v>475</v>
      </c>
      <c r="J415" s="125" t="s">
        <v>476</v>
      </c>
      <c r="K415" s="29"/>
      <c r="L415" s="29"/>
      <c r="M415" s="29"/>
      <c r="N415" s="29"/>
    </row>
    <row r="416" spans="2:14" s="44" customFormat="1" ht="42" customHeight="1">
      <c r="B416" s="265"/>
      <c r="C416" s="266"/>
      <c r="D416" s="267"/>
      <c r="E416" s="122" t="s">
        <v>480</v>
      </c>
      <c r="F416" s="123">
        <v>2022</v>
      </c>
      <c r="G416" s="124" t="s">
        <v>9</v>
      </c>
      <c r="H416" s="124" t="s">
        <v>308</v>
      </c>
      <c r="I416" s="124" t="s">
        <v>478</v>
      </c>
      <c r="J416" s="125" t="s">
        <v>479</v>
      </c>
      <c r="K416" s="29"/>
      <c r="L416" s="29"/>
      <c r="M416" s="29"/>
      <c r="N416" s="29"/>
    </row>
    <row r="417" spans="1:14" s="44" customFormat="1" ht="42" customHeight="1">
      <c r="B417" s="265"/>
      <c r="C417" s="266"/>
      <c r="D417" s="267"/>
      <c r="E417" s="124" t="s">
        <v>487</v>
      </c>
      <c r="F417" s="123">
        <v>2022</v>
      </c>
      <c r="G417" s="124" t="s">
        <v>488</v>
      </c>
      <c r="H417" s="124" t="s">
        <v>487</v>
      </c>
      <c r="I417" s="124" t="s">
        <v>486</v>
      </c>
      <c r="J417" s="125" t="s">
        <v>485</v>
      </c>
      <c r="K417" s="29"/>
      <c r="L417" s="29"/>
      <c r="M417" s="29"/>
      <c r="N417" s="29"/>
    </row>
    <row r="418" spans="1:14" s="44" customFormat="1" ht="42" customHeight="1">
      <c r="B418" s="265"/>
      <c r="C418" s="266"/>
      <c r="D418" s="267"/>
      <c r="E418" s="122" t="s">
        <v>101</v>
      </c>
      <c r="F418" s="123">
        <v>2021</v>
      </c>
      <c r="G418" s="124" t="s">
        <v>9</v>
      </c>
      <c r="H418" s="124" t="s">
        <v>491</v>
      </c>
      <c r="I418" s="124" t="s">
        <v>490</v>
      </c>
      <c r="J418" s="125" t="s">
        <v>489</v>
      </c>
      <c r="K418" s="29"/>
      <c r="L418" s="29"/>
      <c r="M418" s="29"/>
      <c r="N418" s="29"/>
    </row>
    <row r="419" spans="1:14" s="44" customFormat="1" ht="42" customHeight="1">
      <c r="B419" s="265"/>
      <c r="C419" s="266"/>
      <c r="D419" s="267"/>
      <c r="E419" s="122" t="s">
        <v>299</v>
      </c>
      <c r="F419" s="123">
        <v>2021</v>
      </c>
      <c r="G419" s="124" t="s">
        <v>9</v>
      </c>
      <c r="H419" s="124" t="s">
        <v>299</v>
      </c>
      <c r="I419" s="124" t="s">
        <v>383</v>
      </c>
      <c r="J419" s="125" t="s">
        <v>444</v>
      </c>
      <c r="K419" s="29"/>
      <c r="L419" s="29"/>
      <c r="M419" s="29"/>
      <c r="N419" s="29"/>
    </row>
    <row r="420" spans="1:14" s="44" customFormat="1" ht="42" customHeight="1">
      <c r="B420" s="265"/>
      <c r="C420" s="266"/>
      <c r="D420" s="267"/>
      <c r="E420" s="122" t="s">
        <v>50</v>
      </c>
      <c r="F420" s="123">
        <v>2017</v>
      </c>
      <c r="G420" s="124" t="s">
        <v>9</v>
      </c>
      <c r="H420" s="124" t="s">
        <v>19</v>
      </c>
      <c r="I420" s="124" t="s">
        <v>25</v>
      </c>
      <c r="J420" s="125" t="s">
        <v>20</v>
      </c>
      <c r="K420" s="29"/>
      <c r="L420" s="29"/>
      <c r="M420" s="29"/>
      <c r="N420" s="29"/>
    </row>
    <row r="421" spans="1:14" s="44" customFormat="1" ht="42" customHeight="1">
      <c r="B421" s="265"/>
      <c r="C421" s="266"/>
      <c r="D421" s="267"/>
      <c r="E421" s="122" t="s">
        <v>102</v>
      </c>
      <c r="F421" s="123">
        <v>2015</v>
      </c>
      <c r="G421" s="124" t="s">
        <v>9</v>
      </c>
      <c r="H421" s="124" t="s">
        <v>262</v>
      </c>
      <c r="I421" s="124" t="s">
        <v>51</v>
      </c>
      <c r="J421" s="125" t="s">
        <v>48</v>
      </c>
      <c r="K421" s="29"/>
      <c r="L421" s="29"/>
      <c r="M421" s="29"/>
      <c r="N421" s="29"/>
    </row>
    <row r="422" spans="1:14" s="44" customFormat="1" ht="42" customHeight="1">
      <c r="B422" s="265">
        <v>196</v>
      </c>
      <c r="C422" s="266" t="s">
        <v>49</v>
      </c>
      <c r="D422" s="267" t="s">
        <v>402</v>
      </c>
      <c r="E422" s="122" t="s">
        <v>299</v>
      </c>
      <c r="F422" s="123">
        <v>2022</v>
      </c>
      <c r="G422" s="124" t="s">
        <v>9</v>
      </c>
      <c r="H422" s="124" t="s">
        <v>299</v>
      </c>
      <c r="I422" s="124" t="s">
        <v>448</v>
      </c>
      <c r="J422" s="125" t="s">
        <v>444</v>
      </c>
      <c r="K422" s="29"/>
      <c r="L422" s="29"/>
      <c r="M422" s="29"/>
      <c r="N422" s="29"/>
    </row>
    <row r="423" spans="1:14" s="44" customFormat="1" ht="42" customHeight="1">
      <c r="B423" s="265"/>
      <c r="C423" s="266"/>
      <c r="D423" s="267"/>
      <c r="E423" s="122" t="s">
        <v>37</v>
      </c>
      <c r="F423" s="123">
        <v>2022</v>
      </c>
      <c r="G423" s="124" t="s">
        <v>9</v>
      </c>
      <c r="H423" s="124" t="s">
        <v>477</v>
      </c>
      <c r="I423" s="124" t="s">
        <v>475</v>
      </c>
      <c r="J423" s="125" t="s">
        <v>476</v>
      </c>
      <c r="K423" s="29"/>
      <c r="L423" s="29"/>
      <c r="M423" s="29"/>
      <c r="N423" s="29"/>
    </row>
    <row r="424" spans="1:14" s="44" customFormat="1" ht="42" customHeight="1">
      <c r="B424" s="265"/>
      <c r="C424" s="266"/>
      <c r="D424" s="267"/>
      <c r="E424" s="122" t="s">
        <v>480</v>
      </c>
      <c r="F424" s="123">
        <v>2022</v>
      </c>
      <c r="G424" s="124" t="s">
        <v>9</v>
      </c>
      <c r="H424" s="124" t="s">
        <v>308</v>
      </c>
      <c r="I424" s="124" t="s">
        <v>478</v>
      </c>
      <c r="J424" s="125" t="s">
        <v>479</v>
      </c>
      <c r="K424" s="29"/>
      <c r="L424" s="29"/>
      <c r="M424" s="29"/>
      <c r="N424" s="29"/>
    </row>
    <row r="425" spans="1:14" s="44" customFormat="1" ht="42" customHeight="1">
      <c r="B425" s="265"/>
      <c r="C425" s="266"/>
      <c r="D425" s="267"/>
      <c r="E425" s="124" t="s">
        <v>487</v>
      </c>
      <c r="F425" s="123">
        <v>2022</v>
      </c>
      <c r="G425" s="124" t="s">
        <v>488</v>
      </c>
      <c r="H425" s="124" t="s">
        <v>487</v>
      </c>
      <c r="I425" s="124" t="s">
        <v>486</v>
      </c>
      <c r="J425" s="125" t="s">
        <v>485</v>
      </c>
      <c r="K425" s="29"/>
      <c r="L425" s="29"/>
      <c r="M425" s="29"/>
      <c r="N425" s="29"/>
    </row>
    <row r="426" spans="1:14" s="44" customFormat="1" ht="42" customHeight="1">
      <c r="B426" s="265"/>
      <c r="C426" s="266"/>
      <c r="D426" s="267"/>
      <c r="E426" s="122" t="s">
        <v>101</v>
      </c>
      <c r="F426" s="123">
        <v>2021</v>
      </c>
      <c r="G426" s="124" t="s">
        <v>9</v>
      </c>
      <c r="H426" s="124" t="s">
        <v>491</v>
      </c>
      <c r="I426" s="124" t="s">
        <v>490</v>
      </c>
      <c r="J426" s="125" t="s">
        <v>489</v>
      </c>
      <c r="K426" s="29"/>
      <c r="L426" s="29"/>
      <c r="M426" s="29"/>
      <c r="N426" s="29"/>
    </row>
    <row r="427" spans="1:14" s="44" customFormat="1" ht="42" customHeight="1">
      <c r="B427" s="265"/>
      <c r="C427" s="266"/>
      <c r="D427" s="267"/>
      <c r="E427" s="122" t="s">
        <v>299</v>
      </c>
      <c r="F427" s="123">
        <v>2021</v>
      </c>
      <c r="G427" s="124" t="s">
        <v>9</v>
      </c>
      <c r="H427" s="124" t="s">
        <v>299</v>
      </c>
      <c r="I427" s="124" t="s">
        <v>383</v>
      </c>
      <c r="J427" s="125" t="s">
        <v>444</v>
      </c>
      <c r="K427" s="29"/>
      <c r="L427" s="29"/>
      <c r="M427" s="29"/>
      <c r="N427" s="29"/>
    </row>
    <row r="428" spans="1:14" s="44" customFormat="1" ht="42" customHeight="1">
      <c r="B428" s="265"/>
      <c r="C428" s="266"/>
      <c r="D428" s="267"/>
      <c r="E428" s="122" t="s">
        <v>50</v>
      </c>
      <c r="F428" s="123">
        <v>2017</v>
      </c>
      <c r="G428" s="124" t="s">
        <v>9</v>
      </c>
      <c r="H428" s="124" t="s">
        <v>19</v>
      </c>
      <c r="I428" s="124" t="s">
        <v>25</v>
      </c>
      <c r="J428" s="125" t="s">
        <v>20</v>
      </c>
      <c r="K428" s="29"/>
      <c r="L428" s="29"/>
      <c r="M428" s="29"/>
      <c r="N428" s="29"/>
    </row>
    <row r="429" spans="1:14" ht="42" customHeight="1">
      <c r="A429" s="21"/>
      <c r="B429" s="265"/>
      <c r="C429" s="266"/>
      <c r="D429" s="267"/>
      <c r="E429" s="122" t="s">
        <v>102</v>
      </c>
      <c r="F429" s="123">
        <v>2015</v>
      </c>
      <c r="G429" s="124" t="s">
        <v>9</v>
      </c>
      <c r="H429" s="124" t="s">
        <v>262</v>
      </c>
      <c r="I429" s="124" t="s">
        <v>51</v>
      </c>
      <c r="J429" s="125" t="s">
        <v>48</v>
      </c>
      <c r="K429" s="29"/>
      <c r="L429" s="29"/>
      <c r="M429" s="29"/>
      <c r="N429" s="29"/>
    </row>
    <row r="430" spans="1:14" ht="42" customHeight="1">
      <c r="A430" s="21"/>
      <c r="B430" s="265">
        <v>469</v>
      </c>
      <c r="C430" s="270" t="s">
        <v>94</v>
      </c>
      <c r="D430" s="267" t="s">
        <v>403</v>
      </c>
      <c r="E430" s="122" t="s">
        <v>299</v>
      </c>
      <c r="F430" s="123">
        <v>2022</v>
      </c>
      <c r="G430" s="124" t="s">
        <v>548</v>
      </c>
      <c r="H430" s="124" t="s">
        <v>299</v>
      </c>
      <c r="I430" s="124" t="s">
        <v>448</v>
      </c>
      <c r="J430" s="125" t="s">
        <v>444</v>
      </c>
      <c r="K430" s="29"/>
      <c r="L430" s="29"/>
      <c r="M430" s="29"/>
      <c r="N430" s="29"/>
    </row>
    <row r="431" spans="1:14" ht="42" customHeight="1">
      <c r="A431" s="21"/>
      <c r="B431" s="265"/>
      <c r="C431" s="270"/>
      <c r="D431" s="267"/>
      <c r="E431" s="126" t="s">
        <v>339</v>
      </c>
      <c r="F431" s="127">
        <v>2022</v>
      </c>
      <c r="G431" s="128" t="s">
        <v>9</v>
      </c>
      <c r="H431" s="128" t="s">
        <v>315</v>
      </c>
      <c r="I431" s="128" t="s">
        <v>450</v>
      </c>
      <c r="J431" s="129" t="s">
        <v>451</v>
      </c>
      <c r="K431" s="29"/>
      <c r="L431" s="29"/>
      <c r="M431" s="29"/>
      <c r="N431" s="29"/>
    </row>
    <row r="432" spans="1:14" ht="42" customHeight="1">
      <c r="A432" s="21"/>
      <c r="B432" s="265"/>
      <c r="C432" s="270"/>
      <c r="D432" s="267"/>
      <c r="E432" s="126" t="s">
        <v>465</v>
      </c>
      <c r="F432" s="127">
        <v>2022</v>
      </c>
      <c r="G432" s="128" t="s">
        <v>9</v>
      </c>
      <c r="H432" s="128" t="s">
        <v>308</v>
      </c>
      <c r="I432" s="128" t="s">
        <v>464</v>
      </c>
      <c r="J432" s="129" t="s">
        <v>463</v>
      </c>
      <c r="K432" s="29"/>
      <c r="L432" s="29"/>
      <c r="M432" s="29"/>
      <c r="N432" s="29"/>
    </row>
    <row r="433" spans="1:14" ht="42" customHeight="1">
      <c r="A433" s="21"/>
      <c r="B433" s="265"/>
      <c r="C433" s="270"/>
      <c r="D433" s="267"/>
      <c r="E433" s="126" t="s">
        <v>470</v>
      </c>
      <c r="F433" s="127">
        <v>2022</v>
      </c>
      <c r="G433" s="128" t="s">
        <v>9</v>
      </c>
      <c r="H433" s="128" t="s">
        <v>375</v>
      </c>
      <c r="I433" s="128" t="s">
        <v>469</v>
      </c>
      <c r="J433" s="129" t="s">
        <v>468</v>
      </c>
      <c r="K433" s="29"/>
      <c r="L433" s="29"/>
      <c r="M433" s="29"/>
      <c r="N433" s="29"/>
    </row>
    <row r="434" spans="1:14" ht="42" customHeight="1">
      <c r="A434" s="21"/>
      <c r="B434" s="265"/>
      <c r="C434" s="270"/>
      <c r="D434" s="267"/>
      <c r="E434" s="126" t="s">
        <v>31</v>
      </c>
      <c r="F434" s="127">
        <v>2022</v>
      </c>
      <c r="G434" s="128" t="s">
        <v>9</v>
      </c>
      <c r="H434" s="128" t="s">
        <v>462</v>
      </c>
      <c r="I434" s="128" t="s">
        <v>460</v>
      </c>
      <c r="J434" s="129" t="s">
        <v>461</v>
      </c>
      <c r="K434" s="29"/>
      <c r="L434" s="29"/>
      <c r="M434" s="29"/>
      <c r="N434" s="29"/>
    </row>
    <row r="435" spans="1:14" ht="42" customHeight="1">
      <c r="A435" s="21"/>
      <c r="B435" s="265"/>
      <c r="C435" s="270"/>
      <c r="D435" s="267"/>
      <c r="E435" s="126" t="s">
        <v>533</v>
      </c>
      <c r="F435" s="127">
        <v>2022</v>
      </c>
      <c r="G435" s="128" t="s">
        <v>9</v>
      </c>
      <c r="H435" s="128" t="s">
        <v>534</v>
      </c>
      <c r="I435" s="128" t="s">
        <v>532</v>
      </c>
      <c r="J435" s="129" t="s">
        <v>535</v>
      </c>
      <c r="K435" s="29"/>
      <c r="L435" s="29"/>
      <c r="M435" s="29"/>
      <c r="N435" s="29"/>
    </row>
    <row r="436" spans="1:14" ht="42" customHeight="1">
      <c r="A436" s="21"/>
      <c r="B436" s="265"/>
      <c r="C436" s="270"/>
      <c r="D436" s="267"/>
      <c r="E436" s="126" t="s">
        <v>467</v>
      </c>
      <c r="F436" s="127">
        <v>2022</v>
      </c>
      <c r="G436" s="128" t="s">
        <v>9</v>
      </c>
      <c r="H436" s="128" t="s">
        <v>219</v>
      </c>
      <c r="I436" s="128" t="s">
        <v>466</v>
      </c>
      <c r="J436" s="129" t="s">
        <v>471</v>
      </c>
      <c r="K436" s="29"/>
      <c r="L436" s="29"/>
      <c r="M436" s="29"/>
      <c r="N436" s="29"/>
    </row>
    <row r="437" spans="1:14" ht="42" customHeight="1">
      <c r="A437" s="21"/>
      <c r="B437" s="265"/>
      <c r="C437" s="270"/>
      <c r="D437" s="267"/>
      <c r="E437" s="126" t="s">
        <v>555</v>
      </c>
      <c r="F437" s="127">
        <v>2022</v>
      </c>
      <c r="G437" s="128" t="s">
        <v>9</v>
      </c>
      <c r="H437" s="128" t="s">
        <v>556</v>
      </c>
      <c r="I437" s="128" t="s">
        <v>557</v>
      </c>
      <c r="J437" s="140" t="s">
        <v>558</v>
      </c>
      <c r="K437" s="29"/>
      <c r="L437" s="29"/>
      <c r="M437" s="29"/>
      <c r="N437" s="29"/>
    </row>
    <row r="438" spans="1:14" ht="42" customHeight="1">
      <c r="A438" s="21"/>
      <c r="B438" s="265"/>
      <c r="C438" s="270"/>
      <c r="D438" s="267"/>
      <c r="E438" s="122" t="s">
        <v>299</v>
      </c>
      <c r="F438" s="123">
        <v>2021</v>
      </c>
      <c r="G438" s="124" t="s">
        <v>9</v>
      </c>
      <c r="H438" s="124" t="s">
        <v>299</v>
      </c>
      <c r="I438" s="124" t="s">
        <v>383</v>
      </c>
      <c r="J438" s="125" t="s">
        <v>444</v>
      </c>
      <c r="K438" s="29"/>
      <c r="L438" s="29"/>
      <c r="M438" s="29"/>
      <c r="N438" s="29"/>
    </row>
    <row r="439" spans="1:14" ht="42" customHeight="1">
      <c r="A439" s="21"/>
      <c r="B439" s="265"/>
      <c r="C439" s="270"/>
      <c r="D439" s="267"/>
      <c r="E439" s="128" t="s">
        <v>564</v>
      </c>
      <c r="F439" s="127">
        <v>2021</v>
      </c>
      <c r="G439" s="128" t="s">
        <v>9</v>
      </c>
      <c r="H439" s="128" t="s">
        <v>564</v>
      </c>
      <c r="I439" s="128" t="s">
        <v>449</v>
      </c>
      <c r="J439" s="129" t="s">
        <v>565</v>
      </c>
      <c r="K439" s="29"/>
      <c r="L439" s="29"/>
      <c r="M439" s="29"/>
      <c r="N439" s="29"/>
    </row>
    <row r="440" spans="1:14" ht="42" customHeight="1">
      <c r="A440" s="21"/>
      <c r="B440" s="265"/>
      <c r="C440" s="270"/>
      <c r="D440" s="267"/>
      <c r="E440" s="126" t="s">
        <v>447</v>
      </c>
      <c r="F440" s="127">
        <v>2021</v>
      </c>
      <c r="G440" s="128" t="s">
        <v>9</v>
      </c>
      <c r="H440" s="128" t="s">
        <v>299</v>
      </c>
      <c r="I440" s="128" t="s">
        <v>446</v>
      </c>
      <c r="J440" s="129" t="s">
        <v>445</v>
      </c>
      <c r="K440" s="29"/>
      <c r="L440" s="29"/>
      <c r="M440" s="29"/>
      <c r="N440" s="29"/>
    </row>
    <row r="441" spans="1:14" ht="42" customHeight="1">
      <c r="A441" s="21"/>
      <c r="B441" s="265"/>
      <c r="C441" s="270"/>
      <c r="D441" s="267"/>
      <c r="E441" s="122" t="s">
        <v>299</v>
      </c>
      <c r="F441" s="123">
        <v>2021</v>
      </c>
      <c r="G441" s="124" t="s">
        <v>9</v>
      </c>
      <c r="H441" s="124" t="s">
        <v>299</v>
      </c>
      <c r="I441" s="124" t="s">
        <v>337</v>
      </c>
      <c r="J441" s="125" t="s">
        <v>338</v>
      </c>
      <c r="K441" s="29"/>
      <c r="L441" s="29"/>
      <c r="M441" s="29"/>
      <c r="N441" s="29"/>
    </row>
    <row r="442" spans="1:14" ht="42" customHeight="1">
      <c r="A442" s="21"/>
      <c r="B442" s="265"/>
      <c r="C442" s="270"/>
      <c r="D442" s="267"/>
      <c r="E442" s="122" t="s">
        <v>339</v>
      </c>
      <c r="F442" s="123">
        <v>2021</v>
      </c>
      <c r="G442" s="124" t="s">
        <v>9</v>
      </c>
      <c r="H442" s="124" t="s">
        <v>315</v>
      </c>
      <c r="I442" s="124" t="s">
        <v>340</v>
      </c>
      <c r="J442" s="125" t="s">
        <v>341</v>
      </c>
      <c r="K442" s="29"/>
      <c r="L442" s="29"/>
      <c r="M442" s="29"/>
      <c r="N442" s="29"/>
    </row>
    <row r="443" spans="1:14" ht="42" customHeight="1">
      <c r="A443" s="21"/>
      <c r="B443" s="265"/>
      <c r="C443" s="270"/>
      <c r="D443" s="267"/>
      <c r="E443" s="122" t="s">
        <v>364</v>
      </c>
      <c r="F443" s="123">
        <v>2021</v>
      </c>
      <c r="G443" s="124" t="s">
        <v>361</v>
      </c>
      <c r="H443" s="124" t="s">
        <v>100</v>
      </c>
      <c r="I443" s="124" t="s">
        <v>365</v>
      </c>
      <c r="J443" s="125" t="s">
        <v>366</v>
      </c>
      <c r="K443" s="29"/>
      <c r="L443" s="29"/>
      <c r="M443" s="29"/>
      <c r="N443" s="29"/>
    </row>
    <row r="444" spans="1:14" ht="42" customHeight="1">
      <c r="A444" s="21"/>
      <c r="B444" s="265"/>
      <c r="C444" s="270"/>
      <c r="D444" s="267"/>
      <c r="E444" s="122" t="s">
        <v>364</v>
      </c>
      <c r="F444" s="123">
        <v>2021</v>
      </c>
      <c r="G444" s="124" t="s">
        <v>9</v>
      </c>
      <c r="H444" s="124" t="s">
        <v>169</v>
      </c>
      <c r="I444" s="124" t="s">
        <v>367</v>
      </c>
      <c r="J444" s="125" t="s">
        <v>368</v>
      </c>
      <c r="K444" s="29"/>
      <c r="L444" s="29"/>
      <c r="M444" s="29"/>
      <c r="N444" s="29"/>
    </row>
    <row r="445" spans="1:14" ht="42" customHeight="1">
      <c r="A445" s="21"/>
      <c r="B445" s="265"/>
      <c r="C445" s="270"/>
      <c r="D445" s="267"/>
      <c r="E445" s="122" t="s">
        <v>38</v>
      </c>
      <c r="F445" s="123">
        <v>2021</v>
      </c>
      <c r="G445" s="124" t="s">
        <v>9</v>
      </c>
      <c r="H445" s="124" t="s">
        <v>369</v>
      </c>
      <c r="I445" s="124" t="s">
        <v>370</v>
      </c>
      <c r="J445" s="125" t="s">
        <v>371</v>
      </c>
      <c r="K445" s="29"/>
      <c r="L445" s="29"/>
      <c r="M445" s="29"/>
      <c r="N445" s="29"/>
    </row>
    <row r="446" spans="1:14" ht="42" customHeight="1">
      <c r="A446" s="21"/>
      <c r="B446" s="265"/>
      <c r="C446" s="270"/>
      <c r="D446" s="267"/>
      <c r="E446" s="122" t="s">
        <v>76</v>
      </c>
      <c r="F446" s="123">
        <v>2021</v>
      </c>
      <c r="G446" s="124" t="s">
        <v>361</v>
      </c>
      <c r="H446" s="124" t="s">
        <v>100</v>
      </c>
      <c r="I446" s="124" t="s">
        <v>372</v>
      </c>
      <c r="J446" s="125" t="s">
        <v>373</v>
      </c>
      <c r="K446" s="29"/>
      <c r="L446" s="29"/>
      <c r="M446" s="29"/>
      <c r="N446" s="29"/>
    </row>
    <row r="447" spans="1:14" ht="42" customHeight="1">
      <c r="A447" s="21"/>
      <c r="B447" s="265"/>
      <c r="C447" s="270"/>
      <c r="D447" s="267"/>
      <c r="E447" s="122" t="s">
        <v>374</v>
      </c>
      <c r="F447" s="123">
        <v>2020</v>
      </c>
      <c r="G447" s="124" t="s">
        <v>361</v>
      </c>
      <c r="H447" s="124" t="s">
        <v>375</v>
      </c>
      <c r="I447" s="124" t="s">
        <v>376</v>
      </c>
      <c r="J447" s="125" t="s">
        <v>377</v>
      </c>
      <c r="K447" s="29"/>
      <c r="L447" s="29"/>
      <c r="M447" s="29"/>
      <c r="N447" s="29"/>
    </row>
    <row r="448" spans="1:14" ht="42" customHeight="1">
      <c r="A448" s="21"/>
      <c r="B448" s="265"/>
      <c r="C448" s="270"/>
      <c r="D448" s="267"/>
      <c r="E448" s="122" t="s">
        <v>299</v>
      </c>
      <c r="F448" s="123">
        <v>2021</v>
      </c>
      <c r="G448" s="124" t="s">
        <v>9</v>
      </c>
      <c r="H448" s="124" t="s">
        <v>299</v>
      </c>
      <c r="I448" s="124" t="s">
        <v>362</v>
      </c>
      <c r="J448" s="125" t="s">
        <v>363</v>
      </c>
      <c r="K448" s="29"/>
      <c r="L448" s="29"/>
      <c r="M448" s="29"/>
      <c r="N448" s="29"/>
    </row>
    <row r="449" spans="1:14" ht="42" customHeight="1">
      <c r="A449" s="21"/>
      <c r="B449" s="265"/>
      <c r="C449" s="270"/>
      <c r="D449" s="267"/>
      <c r="E449" s="122" t="s">
        <v>24</v>
      </c>
      <c r="F449" s="123">
        <v>2021</v>
      </c>
      <c r="G449" s="124" t="s">
        <v>9</v>
      </c>
      <c r="H449" s="124" t="s">
        <v>24</v>
      </c>
      <c r="I449" s="124" t="s">
        <v>304</v>
      </c>
      <c r="J449" s="125" t="s">
        <v>305</v>
      </c>
      <c r="K449" s="29"/>
      <c r="L449" s="29"/>
      <c r="M449" s="29"/>
      <c r="N449" s="29"/>
    </row>
    <row r="450" spans="1:14" ht="42" customHeight="1">
      <c r="A450" s="21"/>
      <c r="B450" s="265"/>
      <c r="C450" s="270"/>
      <c r="D450" s="267"/>
      <c r="E450" s="122" t="s">
        <v>38</v>
      </c>
      <c r="F450" s="123">
        <v>2020</v>
      </c>
      <c r="G450" s="124" t="s">
        <v>9</v>
      </c>
      <c r="H450" s="124" t="s">
        <v>152</v>
      </c>
      <c r="I450" s="124" t="s">
        <v>154</v>
      </c>
      <c r="J450" s="125" t="s">
        <v>153</v>
      </c>
      <c r="K450" s="29"/>
      <c r="L450" s="29"/>
      <c r="M450" s="29"/>
      <c r="N450" s="29"/>
    </row>
    <row r="451" spans="1:14" ht="42" customHeight="1">
      <c r="A451" s="21"/>
      <c r="B451" s="265"/>
      <c r="C451" s="268"/>
      <c r="D451" s="267"/>
      <c r="E451" s="122" t="s">
        <v>38</v>
      </c>
      <c r="F451" s="123">
        <v>2015</v>
      </c>
      <c r="G451" s="124" t="s">
        <v>9</v>
      </c>
      <c r="H451" s="124" t="s">
        <v>37</v>
      </c>
      <c r="I451" s="124" t="s">
        <v>39</v>
      </c>
      <c r="J451" s="125" t="s">
        <v>36</v>
      </c>
      <c r="K451" s="29"/>
      <c r="L451" s="29"/>
      <c r="M451" s="29"/>
      <c r="N451" s="29"/>
    </row>
    <row r="452" spans="1:14" ht="42" customHeight="1">
      <c r="A452" s="21"/>
      <c r="B452" s="265"/>
      <c r="C452" s="268"/>
      <c r="D452" s="267"/>
      <c r="E452" s="122" t="s">
        <v>285</v>
      </c>
      <c r="F452" s="123">
        <v>2013</v>
      </c>
      <c r="G452" s="124" t="s">
        <v>9</v>
      </c>
      <c r="H452" s="124" t="s">
        <v>285</v>
      </c>
      <c r="I452" s="124" t="s">
        <v>284</v>
      </c>
      <c r="J452" s="125" t="s">
        <v>283</v>
      </c>
      <c r="K452" s="29"/>
      <c r="L452" s="29"/>
      <c r="M452" s="29"/>
      <c r="N452" s="29"/>
    </row>
    <row r="453" spans="1:14" ht="42" customHeight="1">
      <c r="A453" s="21"/>
      <c r="B453" s="265"/>
      <c r="C453" s="268"/>
      <c r="D453" s="267"/>
      <c r="E453" s="122" t="s">
        <v>53</v>
      </c>
      <c r="F453" s="123">
        <v>2004</v>
      </c>
      <c r="G453" s="124" t="s">
        <v>9</v>
      </c>
      <c r="H453" s="124" t="s">
        <v>260</v>
      </c>
      <c r="I453" s="124" t="s">
        <v>54</v>
      </c>
      <c r="J453" s="125" t="s">
        <v>52</v>
      </c>
      <c r="K453" s="29"/>
      <c r="L453" s="29"/>
      <c r="M453" s="29"/>
      <c r="N453" s="29"/>
    </row>
    <row r="454" spans="1:14" ht="42" customHeight="1">
      <c r="A454" s="21"/>
      <c r="B454" s="265">
        <v>481</v>
      </c>
      <c r="C454" s="268" t="s">
        <v>103</v>
      </c>
      <c r="D454" s="267" t="s">
        <v>406</v>
      </c>
      <c r="E454" s="122" t="s">
        <v>299</v>
      </c>
      <c r="F454" s="123">
        <v>2022</v>
      </c>
      <c r="G454" s="124" t="s">
        <v>548</v>
      </c>
      <c r="H454" s="124" t="s">
        <v>299</v>
      </c>
      <c r="I454" s="124" t="s">
        <v>448</v>
      </c>
      <c r="J454" s="125" t="s">
        <v>444</v>
      </c>
      <c r="K454" s="29"/>
      <c r="L454" s="29"/>
      <c r="M454" s="29"/>
      <c r="N454" s="29"/>
    </row>
    <row r="455" spans="1:14" ht="42" customHeight="1">
      <c r="A455" s="21"/>
      <c r="B455" s="265"/>
      <c r="C455" s="268"/>
      <c r="D455" s="267"/>
      <c r="E455" s="122" t="s">
        <v>299</v>
      </c>
      <c r="F455" s="123">
        <v>2021</v>
      </c>
      <c r="G455" s="124" t="s">
        <v>9</v>
      </c>
      <c r="H455" s="124" t="s">
        <v>299</v>
      </c>
      <c r="I455" s="124" t="s">
        <v>383</v>
      </c>
      <c r="J455" s="125" t="s">
        <v>444</v>
      </c>
      <c r="K455" s="29"/>
      <c r="L455" s="29"/>
      <c r="M455" s="29"/>
      <c r="N455" s="29"/>
    </row>
    <row r="456" spans="1:14" ht="42" customHeight="1">
      <c r="A456" s="21"/>
      <c r="B456" s="265"/>
      <c r="C456" s="268"/>
      <c r="D456" s="267"/>
      <c r="E456" s="122" t="s">
        <v>101</v>
      </c>
      <c r="F456" s="123">
        <v>2021</v>
      </c>
      <c r="G456" s="124" t="s">
        <v>9</v>
      </c>
      <c r="H456" s="124" t="s">
        <v>491</v>
      </c>
      <c r="I456" s="124" t="s">
        <v>490</v>
      </c>
      <c r="J456" s="125" t="s">
        <v>489</v>
      </c>
      <c r="K456" s="29"/>
      <c r="L456" s="29"/>
      <c r="M456" s="29"/>
      <c r="N456" s="29"/>
    </row>
    <row r="457" spans="1:14" ht="42" customHeight="1">
      <c r="A457" s="21"/>
      <c r="B457" s="265"/>
      <c r="C457" s="268"/>
      <c r="D457" s="267"/>
      <c r="E457" s="128" t="s">
        <v>564</v>
      </c>
      <c r="F457" s="127">
        <v>2021</v>
      </c>
      <c r="G457" s="128" t="s">
        <v>9</v>
      </c>
      <c r="H457" s="128" t="s">
        <v>564</v>
      </c>
      <c r="I457" s="128" t="s">
        <v>449</v>
      </c>
      <c r="J457" s="129" t="s">
        <v>565</v>
      </c>
      <c r="K457" s="29"/>
      <c r="L457" s="29"/>
      <c r="M457" s="29"/>
      <c r="N457" s="29"/>
    </row>
    <row r="458" spans="1:14" ht="42" customHeight="1">
      <c r="A458" s="21"/>
      <c r="B458" s="265"/>
      <c r="C458" s="268"/>
      <c r="D458" s="267"/>
      <c r="E458" s="126" t="s">
        <v>447</v>
      </c>
      <c r="F458" s="127">
        <v>2021</v>
      </c>
      <c r="G458" s="128" t="s">
        <v>9</v>
      </c>
      <c r="H458" s="128" t="s">
        <v>299</v>
      </c>
      <c r="I458" s="128" t="s">
        <v>446</v>
      </c>
      <c r="J458" s="129" t="s">
        <v>445</v>
      </c>
      <c r="K458" s="29"/>
      <c r="L458" s="29"/>
      <c r="M458" s="29"/>
      <c r="N458" s="29"/>
    </row>
    <row r="459" spans="1:14" ht="42" customHeight="1">
      <c r="A459" s="21"/>
      <c r="B459" s="265"/>
      <c r="C459" s="268"/>
      <c r="D459" s="267"/>
      <c r="E459" s="122" t="s">
        <v>258</v>
      </c>
      <c r="F459" s="123" t="s">
        <v>63</v>
      </c>
      <c r="G459" s="124" t="s">
        <v>9</v>
      </c>
      <c r="H459" s="124" t="s">
        <v>259</v>
      </c>
      <c r="I459" s="124" t="s">
        <v>61</v>
      </c>
      <c r="J459" s="125" t="s">
        <v>60</v>
      </c>
      <c r="K459" s="29"/>
      <c r="L459" s="29"/>
      <c r="M459" s="29"/>
      <c r="N459" s="29"/>
    </row>
    <row r="460" spans="1:14" ht="42" customHeight="1">
      <c r="A460" s="21"/>
      <c r="B460" s="265"/>
      <c r="C460" s="268"/>
      <c r="D460" s="267"/>
      <c r="E460" s="122" t="s">
        <v>50</v>
      </c>
      <c r="F460" s="123">
        <v>2017</v>
      </c>
      <c r="G460" s="124" t="s">
        <v>9</v>
      </c>
      <c r="H460" s="124" t="s">
        <v>19</v>
      </c>
      <c r="I460" s="124" t="s">
        <v>25</v>
      </c>
      <c r="J460" s="125" t="s">
        <v>20</v>
      </c>
      <c r="K460" s="29"/>
      <c r="L460" s="29"/>
      <c r="M460" s="29"/>
      <c r="N460" s="29"/>
    </row>
    <row r="461" spans="1:14" ht="42" customHeight="1">
      <c r="A461" s="21"/>
      <c r="B461" s="265">
        <v>471</v>
      </c>
      <c r="C461" s="268" t="s">
        <v>385</v>
      </c>
      <c r="D461" s="267" t="s">
        <v>404</v>
      </c>
      <c r="E461" s="122" t="s">
        <v>299</v>
      </c>
      <c r="F461" s="123">
        <v>2022</v>
      </c>
      <c r="G461" s="124" t="s">
        <v>548</v>
      </c>
      <c r="H461" s="124" t="s">
        <v>299</v>
      </c>
      <c r="I461" s="124" t="s">
        <v>448</v>
      </c>
      <c r="J461" s="125" t="s">
        <v>444</v>
      </c>
      <c r="K461" s="29"/>
      <c r="L461" s="29"/>
      <c r="M461" s="29"/>
      <c r="N461" s="29"/>
    </row>
    <row r="462" spans="1:14" ht="42" customHeight="1">
      <c r="A462" s="21"/>
      <c r="B462" s="265"/>
      <c r="C462" s="268"/>
      <c r="D462" s="267"/>
      <c r="E462" s="126" t="s">
        <v>339</v>
      </c>
      <c r="F462" s="127">
        <v>2022</v>
      </c>
      <c r="G462" s="128" t="s">
        <v>9</v>
      </c>
      <c r="H462" s="128" t="s">
        <v>315</v>
      </c>
      <c r="I462" s="128" t="s">
        <v>450</v>
      </c>
      <c r="J462" s="129" t="s">
        <v>451</v>
      </c>
      <c r="K462" s="29"/>
      <c r="L462" s="29"/>
      <c r="M462" s="29"/>
      <c r="N462" s="29"/>
    </row>
    <row r="463" spans="1:14" ht="42" customHeight="1">
      <c r="A463" s="21"/>
      <c r="B463" s="265"/>
      <c r="C463" s="268"/>
      <c r="D463" s="267"/>
      <c r="E463" s="126" t="s">
        <v>465</v>
      </c>
      <c r="F463" s="127">
        <v>2022</v>
      </c>
      <c r="G463" s="128" t="s">
        <v>9</v>
      </c>
      <c r="H463" s="128" t="s">
        <v>308</v>
      </c>
      <c r="I463" s="128" t="s">
        <v>464</v>
      </c>
      <c r="J463" s="129" t="s">
        <v>463</v>
      </c>
      <c r="K463" s="29"/>
      <c r="L463" s="29"/>
      <c r="M463" s="29"/>
      <c r="N463" s="29"/>
    </row>
    <row r="464" spans="1:14" ht="42" customHeight="1">
      <c r="A464" s="21"/>
      <c r="B464" s="265"/>
      <c r="C464" s="268"/>
      <c r="D464" s="267"/>
      <c r="E464" s="126" t="s">
        <v>470</v>
      </c>
      <c r="F464" s="127">
        <v>2022</v>
      </c>
      <c r="G464" s="128" t="s">
        <v>9</v>
      </c>
      <c r="H464" s="128" t="s">
        <v>375</v>
      </c>
      <c r="I464" s="128" t="s">
        <v>469</v>
      </c>
      <c r="J464" s="129" t="s">
        <v>468</v>
      </c>
      <c r="K464" s="29"/>
      <c r="L464" s="29"/>
      <c r="M464" s="29"/>
      <c r="N464" s="29"/>
    </row>
    <row r="465" spans="1:14" ht="42" customHeight="1">
      <c r="A465" s="21"/>
      <c r="B465" s="265"/>
      <c r="C465" s="268"/>
      <c r="D465" s="267"/>
      <c r="E465" s="126" t="s">
        <v>31</v>
      </c>
      <c r="F465" s="127">
        <v>2022</v>
      </c>
      <c r="G465" s="128" t="s">
        <v>9</v>
      </c>
      <c r="H465" s="128" t="s">
        <v>462</v>
      </c>
      <c r="I465" s="128" t="s">
        <v>460</v>
      </c>
      <c r="J465" s="129" t="s">
        <v>461</v>
      </c>
      <c r="K465" s="29"/>
      <c r="L465" s="29"/>
      <c r="M465" s="29"/>
      <c r="N465" s="29"/>
    </row>
    <row r="466" spans="1:14" ht="42" customHeight="1">
      <c r="A466" s="21"/>
      <c r="B466" s="265"/>
      <c r="C466" s="268"/>
      <c r="D466" s="267"/>
      <c r="E466" s="126" t="s">
        <v>533</v>
      </c>
      <c r="F466" s="127">
        <v>2022</v>
      </c>
      <c r="G466" s="128" t="s">
        <v>9</v>
      </c>
      <c r="H466" s="128" t="s">
        <v>534</v>
      </c>
      <c r="I466" s="128" t="s">
        <v>532</v>
      </c>
      <c r="J466" s="129" t="s">
        <v>535</v>
      </c>
      <c r="K466" s="29"/>
      <c r="L466" s="29"/>
      <c r="M466" s="29"/>
      <c r="N466" s="29"/>
    </row>
    <row r="467" spans="1:14" ht="42" customHeight="1">
      <c r="A467" s="21"/>
      <c r="B467" s="265"/>
      <c r="C467" s="268"/>
      <c r="D467" s="267"/>
      <c r="E467" s="126" t="s">
        <v>467</v>
      </c>
      <c r="F467" s="127">
        <v>2022</v>
      </c>
      <c r="G467" s="128" t="s">
        <v>9</v>
      </c>
      <c r="H467" s="128" t="s">
        <v>219</v>
      </c>
      <c r="I467" s="128" t="s">
        <v>466</v>
      </c>
      <c r="J467" s="129" t="s">
        <v>471</v>
      </c>
      <c r="K467" s="29"/>
      <c r="L467" s="29"/>
      <c r="M467" s="29"/>
      <c r="N467" s="29"/>
    </row>
    <row r="468" spans="1:14" ht="42" customHeight="1">
      <c r="A468" s="21"/>
      <c r="B468" s="265"/>
      <c r="C468" s="268"/>
      <c r="D468" s="267"/>
      <c r="E468" s="122" t="s">
        <v>299</v>
      </c>
      <c r="F468" s="123">
        <v>2021</v>
      </c>
      <c r="G468" s="124" t="s">
        <v>9</v>
      </c>
      <c r="H468" s="124" t="s">
        <v>299</v>
      </c>
      <c r="I468" s="124" t="s">
        <v>383</v>
      </c>
      <c r="J468" s="125" t="s">
        <v>444</v>
      </c>
      <c r="K468" s="29"/>
      <c r="L468" s="29"/>
      <c r="M468" s="29"/>
      <c r="N468" s="29"/>
    </row>
    <row r="469" spans="1:14" ht="42" customHeight="1">
      <c r="A469" s="21"/>
      <c r="B469" s="265"/>
      <c r="C469" s="268"/>
      <c r="D469" s="267"/>
      <c r="E469" s="128" t="s">
        <v>564</v>
      </c>
      <c r="F469" s="127">
        <v>2021</v>
      </c>
      <c r="G469" s="128" t="s">
        <v>9</v>
      </c>
      <c r="H469" s="128" t="s">
        <v>564</v>
      </c>
      <c r="I469" s="128" t="s">
        <v>449</v>
      </c>
      <c r="J469" s="129" t="s">
        <v>565</v>
      </c>
      <c r="K469" s="29"/>
      <c r="L469" s="29"/>
      <c r="M469" s="29"/>
      <c r="N469" s="29"/>
    </row>
    <row r="470" spans="1:14" ht="42" customHeight="1">
      <c r="A470" s="21"/>
      <c r="B470" s="265"/>
      <c r="C470" s="268"/>
      <c r="D470" s="267"/>
      <c r="E470" s="126" t="s">
        <v>447</v>
      </c>
      <c r="F470" s="127">
        <v>2021</v>
      </c>
      <c r="G470" s="128" t="s">
        <v>9</v>
      </c>
      <c r="H470" s="128" t="s">
        <v>299</v>
      </c>
      <c r="I470" s="128" t="s">
        <v>446</v>
      </c>
      <c r="J470" s="129" t="s">
        <v>445</v>
      </c>
      <c r="K470" s="29"/>
      <c r="L470" s="29"/>
      <c r="M470" s="29"/>
      <c r="N470" s="29"/>
    </row>
    <row r="471" spans="1:14" ht="42" customHeight="1">
      <c r="A471" s="21"/>
      <c r="B471" s="265"/>
      <c r="C471" s="268"/>
      <c r="D471" s="267"/>
      <c r="E471" s="122" t="s">
        <v>299</v>
      </c>
      <c r="F471" s="123">
        <v>2021</v>
      </c>
      <c r="G471" s="124" t="s">
        <v>9</v>
      </c>
      <c r="H471" s="124" t="s">
        <v>299</v>
      </c>
      <c r="I471" s="124" t="s">
        <v>337</v>
      </c>
      <c r="J471" s="125" t="s">
        <v>338</v>
      </c>
      <c r="K471" s="29"/>
      <c r="L471" s="29"/>
      <c r="M471" s="29"/>
      <c r="N471" s="29"/>
    </row>
    <row r="472" spans="1:14" ht="42" customHeight="1">
      <c r="A472" s="21"/>
      <c r="B472" s="265"/>
      <c r="C472" s="268"/>
      <c r="D472" s="267"/>
      <c r="E472" s="122" t="s">
        <v>339</v>
      </c>
      <c r="F472" s="123">
        <v>2021</v>
      </c>
      <c r="G472" s="124" t="s">
        <v>9</v>
      </c>
      <c r="H472" s="124" t="s">
        <v>315</v>
      </c>
      <c r="I472" s="124" t="s">
        <v>340</v>
      </c>
      <c r="J472" s="125" t="s">
        <v>341</v>
      </c>
      <c r="K472" s="29"/>
      <c r="L472" s="29"/>
      <c r="M472" s="29"/>
      <c r="N472" s="29"/>
    </row>
    <row r="473" spans="1:14" ht="42" customHeight="1">
      <c r="A473" s="21"/>
      <c r="B473" s="265"/>
      <c r="C473" s="268"/>
      <c r="D473" s="267"/>
      <c r="E473" s="122" t="s">
        <v>364</v>
      </c>
      <c r="F473" s="123">
        <v>2021</v>
      </c>
      <c r="G473" s="124" t="s">
        <v>361</v>
      </c>
      <c r="H473" s="124" t="s">
        <v>100</v>
      </c>
      <c r="I473" s="124" t="s">
        <v>365</v>
      </c>
      <c r="J473" s="125" t="s">
        <v>366</v>
      </c>
      <c r="K473" s="29"/>
      <c r="L473" s="29"/>
      <c r="M473" s="29"/>
      <c r="N473" s="29"/>
    </row>
    <row r="474" spans="1:14" ht="42" customHeight="1">
      <c r="A474" s="21"/>
      <c r="B474" s="265"/>
      <c r="C474" s="268"/>
      <c r="D474" s="267"/>
      <c r="E474" s="122" t="s">
        <v>364</v>
      </c>
      <c r="F474" s="123">
        <v>2021</v>
      </c>
      <c r="G474" s="124" t="s">
        <v>9</v>
      </c>
      <c r="H474" s="124" t="s">
        <v>169</v>
      </c>
      <c r="I474" s="124" t="s">
        <v>367</v>
      </c>
      <c r="J474" s="125" t="s">
        <v>368</v>
      </c>
      <c r="K474" s="29"/>
      <c r="L474" s="29"/>
      <c r="M474" s="29"/>
      <c r="N474" s="29"/>
    </row>
    <row r="475" spans="1:14" ht="42" customHeight="1">
      <c r="A475" s="21"/>
      <c r="B475" s="265"/>
      <c r="C475" s="268"/>
      <c r="D475" s="267"/>
      <c r="E475" s="122" t="s">
        <v>38</v>
      </c>
      <c r="F475" s="123">
        <v>2021</v>
      </c>
      <c r="G475" s="124" t="s">
        <v>9</v>
      </c>
      <c r="H475" s="124" t="s">
        <v>369</v>
      </c>
      <c r="I475" s="124" t="s">
        <v>370</v>
      </c>
      <c r="J475" s="125" t="s">
        <v>371</v>
      </c>
      <c r="K475" s="29"/>
      <c r="L475" s="29"/>
      <c r="M475" s="29"/>
      <c r="N475" s="29"/>
    </row>
    <row r="476" spans="1:14" ht="42" customHeight="1">
      <c r="A476" s="21"/>
      <c r="B476" s="265"/>
      <c r="C476" s="268"/>
      <c r="D476" s="267"/>
      <c r="E476" s="122" t="s">
        <v>76</v>
      </c>
      <c r="F476" s="123">
        <v>2021</v>
      </c>
      <c r="G476" s="124" t="s">
        <v>361</v>
      </c>
      <c r="H476" s="124" t="s">
        <v>100</v>
      </c>
      <c r="I476" s="124" t="s">
        <v>372</v>
      </c>
      <c r="J476" s="125" t="s">
        <v>373</v>
      </c>
      <c r="K476" s="29"/>
      <c r="L476" s="29"/>
      <c r="M476" s="29"/>
      <c r="N476" s="29"/>
    </row>
    <row r="477" spans="1:14" ht="42" customHeight="1">
      <c r="A477" s="21"/>
      <c r="B477" s="265"/>
      <c r="C477" s="268"/>
      <c r="D477" s="267"/>
      <c r="E477" s="122" t="s">
        <v>374</v>
      </c>
      <c r="F477" s="123">
        <v>2020</v>
      </c>
      <c r="G477" s="124" t="s">
        <v>361</v>
      </c>
      <c r="H477" s="124" t="s">
        <v>375</v>
      </c>
      <c r="I477" s="124" t="s">
        <v>376</v>
      </c>
      <c r="J477" s="125" t="s">
        <v>377</v>
      </c>
      <c r="K477" s="29"/>
      <c r="L477" s="29"/>
      <c r="M477" s="29"/>
      <c r="N477" s="29"/>
    </row>
    <row r="478" spans="1:14" ht="42" customHeight="1">
      <c r="A478" s="21"/>
      <c r="B478" s="265"/>
      <c r="C478" s="268"/>
      <c r="D478" s="267"/>
      <c r="E478" s="122" t="s">
        <v>299</v>
      </c>
      <c r="F478" s="123">
        <v>2021</v>
      </c>
      <c r="G478" s="124" t="s">
        <v>9</v>
      </c>
      <c r="H478" s="124" t="s">
        <v>299</v>
      </c>
      <c r="I478" s="124" t="s">
        <v>362</v>
      </c>
      <c r="J478" s="125" t="s">
        <v>363</v>
      </c>
      <c r="K478" s="29"/>
      <c r="L478" s="29"/>
      <c r="M478" s="29"/>
      <c r="N478" s="29"/>
    </row>
    <row r="479" spans="1:14" ht="42" customHeight="1">
      <c r="A479" s="21"/>
      <c r="B479" s="265"/>
      <c r="C479" s="268"/>
      <c r="D479" s="267"/>
      <c r="E479" s="122" t="s">
        <v>24</v>
      </c>
      <c r="F479" s="123">
        <v>2021</v>
      </c>
      <c r="G479" s="124" t="s">
        <v>9</v>
      </c>
      <c r="H479" s="124" t="s">
        <v>24</v>
      </c>
      <c r="I479" s="124" t="s">
        <v>304</v>
      </c>
      <c r="J479" s="125" t="s">
        <v>305</v>
      </c>
      <c r="K479" s="29"/>
      <c r="L479" s="29"/>
      <c r="M479" s="29"/>
      <c r="N479" s="29"/>
    </row>
    <row r="480" spans="1:14" ht="42" customHeight="1">
      <c r="A480" s="21"/>
      <c r="B480" s="265"/>
      <c r="C480" s="268"/>
      <c r="D480" s="267"/>
      <c r="E480" s="122" t="s">
        <v>40</v>
      </c>
      <c r="F480" s="123">
        <v>2019</v>
      </c>
      <c r="G480" s="124" t="s">
        <v>9</v>
      </c>
      <c r="H480" s="124" t="s">
        <v>41</v>
      </c>
      <c r="I480" s="124" t="s">
        <v>277</v>
      </c>
      <c r="J480" s="125" t="s">
        <v>444</v>
      </c>
      <c r="K480" s="29"/>
      <c r="L480" s="29"/>
      <c r="M480" s="29"/>
      <c r="N480" s="29"/>
    </row>
    <row r="481" spans="1:14" ht="42" customHeight="1">
      <c r="A481" s="21"/>
      <c r="B481" s="265"/>
      <c r="C481" s="268"/>
      <c r="D481" s="267"/>
      <c r="E481" s="122" t="s">
        <v>42</v>
      </c>
      <c r="F481" s="123">
        <v>2016</v>
      </c>
      <c r="G481" s="124" t="s">
        <v>9</v>
      </c>
      <c r="H481" s="124" t="s">
        <v>37</v>
      </c>
      <c r="I481" s="124" t="s">
        <v>39</v>
      </c>
      <c r="J481" s="125" t="s">
        <v>36</v>
      </c>
      <c r="K481" s="29"/>
      <c r="L481" s="29"/>
      <c r="M481" s="29"/>
      <c r="N481" s="29"/>
    </row>
    <row r="482" spans="1:14" ht="42" customHeight="1">
      <c r="A482" s="21"/>
      <c r="B482" s="265"/>
      <c r="C482" s="268"/>
      <c r="D482" s="267"/>
      <c r="E482" s="122" t="s">
        <v>72</v>
      </c>
      <c r="F482" s="123">
        <v>2015</v>
      </c>
      <c r="G482" s="124" t="s">
        <v>9</v>
      </c>
      <c r="H482" s="124" t="s">
        <v>259</v>
      </c>
      <c r="I482" s="124" t="s">
        <v>139</v>
      </c>
      <c r="J482" s="125" t="s">
        <v>138</v>
      </c>
      <c r="K482" s="29"/>
      <c r="L482" s="29"/>
      <c r="M482" s="29"/>
      <c r="N482" s="29"/>
    </row>
    <row r="483" spans="1:14" ht="42" customHeight="1">
      <c r="A483" s="21"/>
      <c r="B483" s="265">
        <v>473</v>
      </c>
      <c r="C483" s="268" t="s">
        <v>95</v>
      </c>
      <c r="D483" s="267" t="s">
        <v>405</v>
      </c>
      <c r="E483" s="122" t="s">
        <v>299</v>
      </c>
      <c r="F483" s="123">
        <v>2022</v>
      </c>
      <c r="G483" s="124" t="s">
        <v>548</v>
      </c>
      <c r="H483" s="124" t="s">
        <v>299</v>
      </c>
      <c r="I483" s="124" t="s">
        <v>448</v>
      </c>
      <c r="J483" s="125" t="s">
        <v>444</v>
      </c>
      <c r="K483" s="29"/>
      <c r="L483" s="29"/>
      <c r="M483" s="29"/>
      <c r="N483" s="29"/>
    </row>
    <row r="484" spans="1:14" ht="42" customHeight="1">
      <c r="A484" s="21"/>
      <c r="B484" s="265"/>
      <c r="C484" s="268"/>
      <c r="D484" s="267"/>
      <c r="E484" s="126" t="s">
        <v>339</v>
      </c>
      <c r="F484" s="127">
        <v>2022</v>
      </c>
      <c r="G484" s="128" t="s">
        <v>9</v>
      </c>
      <c r="H484" s="128" t="s">
        <v>315</v>
      </c>
      <c r="I484" s="128" t="s">
        <v>450</v>
      </c>
      <c r="J484" s="129" t="s">
        <v>451</v>
      </c>
      <c r="K484" s="29"/>
      <c r="L484" s="29"/>
      <c r="M484" s="29"/>
      <c r="N484" s="29"/>
    </row>
    <row r="485" spans="1:14" ht="42" customHeight="1">
      <c r="A485" s="21"/>
      <c r="B485" s="265"/>
      <c r="C485" s="268"/>
      <c r="D485" s="267"/>
      <c r="E485" s="126" t="s">
        <v>465</v>
      </c>
      <c r="F485" s="127">
        <v>2022</v>
      </c>
      <c r="G485" s="128" t="s">
        <v>9</v>
      </c>
      <c r="H485" s="128" t="s">
        <v>308</v>
      </c>
      <c r="I485" s="128" t="s">
        <v>464</v>
      </c>
      <c r="J485" s="129" t="s">
        <v>463</v>
      </c>
      <c r="K485" s="29"/>
      <c r="L485" s="29"/>
      <c r="M485" s="29"/>
      <c r="N485" s="29"/>
    </row>
    <row r="486" spans="1:14" ht="42" customHeight="1">
      <c r="A486" s="21"/>
      <c r="B486" s="265"/>
      <c r="C486" s="268"/>
      <c r="D486" s="267"/>
      <c r="E486" s="126" t="s">
        <v>470</v>
      </c>
      <c r="F486" s="127">
        <v>2022</v>
      </c>
      <c r="G486" s="128" t="s">
        <v>9</v>
      </c>
      <c r="H486" s="128" t="s">
        <v>375</v>
      </c>
      <c r="I486" s="128" t="s">
        <v>469</v>
      </c>
      <c r="J486" s="129" t="s">
        <v>468</v>
      </c>
      <c r="K486" s="29"/>
      <c r="L486" s="29"/>
      <c r="M486" s="29"/>
      <c r="N486" s="29"/>
    </row>
    <row r="487" spans="1:14" ht="42" customHeight="1">
      <c r="A487" s="21"/>
      <c r="B487" s="265"/>
      <c r="C487" s="268"/>
      <c r="D487" s="267"/>
      <c r="E487" s="126" t="s">
        <v>31</v>
      </c>
      <c r="F487" s="127">
        <v>2022</v>
      </c>
      <c r="G487" s="128" t="s">
        <v>9</v>
      </c>
      <c r="H487" s="128" t="s">
        <v>462</v>
      </c>
      <c r="I487" s="128" t="s">
        <v>460</v>
      </c>
      <c r="J487" s="129" t="s">
        <v>461</v>
      </c>
      <c r="K487" s="29"/>
      <c r="L487" s="29"/>
      <c r="M487" s="29"/>
      <c r="N487" s="29"/>
    </row>
    <row r="488" spans="1:14" ht="42" customHeight="1">
      <c r="A488" s="21"/>
      <c r="B488" s="265"/>
      <c r="C488" s="268"/>
      <c r="D488" s="267"/>
      <c r="E488" s="126" t="s">
        <v>533</v>
      </c>
      <c r="F488" s="127">
        <v>2022</v>
      </c>
      <c r="G488" s="128" t="s">
        <v>9</v>
      </c>
      <c r="H488" s="128" t="s">
        <v>534</v>
      </c>
      <c r="I488" s="128" t="s">
        <v>532</v>
      </c>
      <c r="J488" s="129" t="s">
        <v>535</v>
      </c>
      <c r="K488" s="29"/>
      <c r="L488" s="29"/>
      <c r="M488" s="29"/>
      <c r="N488" s="29"/>
    </row>
    <row r="489" spans="1:14" ht="42" customHeight="1">
      <c r="A489" s="21"/>
      <c r="B489" s="265"/>
      <c r="C489" s="268"/>
      <c r="D489" s="267"/>
      <c r="E489" s="126" t="s">
        <v>467</v>
      </c>
      <c r="F489" s="127">
        <v>2022</v>
      </c>
      <c r="G489" s="128" t="s">
        <v>9</v>
      </c>
      <c r="H489" s="128" t="s">
        <v>219</v>
      </c>
      <c r="I489" s="128" t="s">
        <v>466</v>
      </c>
      <c r="J489" s="129" t="s">
        <v>471</v>
      </c>
      <c r="K489" s="29"/>
      <c r="L489" s="29"/>
      <c r="M489" s="29"/>
      <c r="N489" s="29"/>
    </row>
    <row r="490" spans="1:14" ht="42" customHeight="1">
      <c r="A490" s="21"/>
      <c r="B490" s="265"/>
      <c r="C490" s="268"/>
      <c r="D490" s="267"/>
      <c r="E490" s="134" t="s">
        <v>299</v>
      </c>
      <c r="F490" s="135">
        <v>2021</v>
      </c>
      <c r="G490" s="136" t="s">
        <v>552</v>
      </c>
      <c r="H490" s="136" t="s">
        <v>299</v>
      </c>
      <c r="I490" s="136" t="s">
        <v>383</v>
      </c>
      <c r="J490" s="125" t="s">
        <v>444</v>
      </c>
      <c r="K490" s="29"/>
      <c r="L490" s="29"/>
      <c r="M490" s="29"/>
      <c r="N490" s="29"/>
    </row>
    <row r="491" spans="1:14" ht="42" customHeight="1">
      <c r="A491" s="21"/>
      <c r="B491" s="265"/>
      <c r="C491" s="268"/>
      <c r="D491" s="267"/>
      <c r="E491" s="128" t="s">
        <v>564</v>
      </c>
      <c r="F491" s="127">
        <v>2021</v>
      </c>
      <c r="G491" s="128" t="s">
        <v>9</v>
      </c>
      <c r="H491" s="128" t="s">
        <v>564</v>
      </c>
      <c r="I491" s="128" t="s">
        <v>449</v>
      </c>
      <c r="J491" s="129" t="s">
        <v>565</v>
      </c>
      <c r="K491" s="29"/>
      <c r="L491" s="29"/>
      <c r="M491" s="29"/>
      <c r="N491" s="29"/>
    </row>
    <row r="492" spans="1:14" ht="42" customHeight="1">
      <c r="A492" s="21"/>
      <c r="B492" s="265"/>
      <c r="C492" s="268"/>
      <c r="D492" s="267"/>
      <c r="E492" s="126" t="s">
        <v>447</v>
      </c>
      <c r="F492" s="127">
        <v>2021</v>
      </c>
      <c r="G492" s="128" t="s">
        <v>9</v>
      </c>
      <c r="H492" s="128" t="s">
        <v>299</v>
      </c>
      <c r="I492" s="128" t="s">
        <v>446</v>
      </c>
      <c r="J492" s="129" t="s">
        <v>445</v>
      </c>
      <c r="K492" s="29"/>
      <c r="L492" s="29"/>
      <c r="M492" s="29"/>
      <c r="N492" s="29"/>
    </row>
    <row r="493" spans="1:14" ht="42" customHeight="1">
      <c r="A493" s="21"/>
      <c r="B493" s="265"/>
      <c r="C493" s="268"/>
      <c r="D493" s="267"/>
      <c r="E493" s="122" t="s">
        <v>72</v>
      </c>
      <c r="F493" s="123">
        <v>2021</v>
      </c>
      <c r="G493" s="124" t="s">
        <v>9</v>
      </c>
      <c r="H493" s="124" t="s">
        <v>62</v>
      </c>
      <c r="I493" s="124" t="s">
        <v>312</v>
      </c>
      <c r="J493" s="125" t="s">
        <v>311</v>
      </c>
      <c r="K493" s="29"/>
      <c r="L493" s="29"/>
      <c r="M493" s="29"/>
      <c r="N493" s="29"/>
    </row>
    <row r="494" spans="1:14" ht="42" customHeight="1">
      <c r="A494" s="21"/>
      <c r="B494" s="265"/>
      <c r="C494" s="268"/>
      <c r="D494" s="267"/>
      <c r="E494" s="122" t="s">
        <v>364</v>
      </c>
      <c r="F494" s="123">
        <v>2021</v>
      </c>
      <c r="G494" s="124" t="s">
        <v>9</v>
      </c>
      <c r="H494" s="124" t="s">
        <v>169</v>
      </c>
      <c r="I494" s="124" t="s">
        <v>367</v>
      </c>
      <c r="J494" s="125" t="s">
        <v>368</v>
      </c>
      <c r="K494" s="29"/>
      <c r="L494" s="29"/>
      <c r="M494" s="29"/>
      <c r="N494" s="29"/>
    </row>
    <row r="495" spans="1:14" ht="42" customHeight="1">
      <c r="A495" s="21"/>
      <c r="B495" s="265"/>
      <c r="C495" s="268"/>
      <c r="D495" s="267"/>
      <c r="E495" s="122" t="s">
        <v>301</v>
      </c>
      <c r="F495" s="123">
        <v>2020</v>
      </c>
      <c r="G495" s="124" t="s">
        <v>9</v>
      </c>
      <c r="H495" s="124" t="s">
        <v>303</v>
      </c>
      <c r="I495" s="124" t="s">
        <v>300</v>
      </c>
      <c r="J495" s="125" t="s">
        <v>302</v>
      </c>
      <c r="K495" s="29"/>
      <c r="L495" s="29"/>
      <c r="M495" s="29"/>
      <c r="N495" s="29"/>
    </row>
    <row r="496" spans="1:14" ht="42" customHeight="1">
      <c r="A496" s="21"/>
      <c r="B496" s="265"/>
      <c r="C496" s="268"/>
      <c r="D496" s="267"/>
      <c r="E496" s="122" t="s">
        <v>38</v>
      </c>
      <c r="F496" s="123">
        <v>2020</v>
      </c>
      <c r="G496" s="124" t="s">
        <v>9</v>
      </c>
      <c r="H496" s="124" t="s">
        <v>152</v>
      </c>
      <c r="I496" s="124" t="s">
        <v>154</v>
      </c>
      <c r="J496" s="125" t="s">
        <v>153</v>
      </c>
      <c r="K496" s="29"/>
      <c r="L496" s="29"/>
      <c r="M496" s="29"/>
      <c r="N496" s="29"/>
    </row>
    <row r="497" spans="1:14" ht="42" customHeight="1">
      <c r="A497" s="21"/>
      <c r="B497" s="265"/>
      <c r="C497" s="268"/>
      <c r="D497" s="267"/>
      <c r="E497" s="122" t="s">
        <v>43</v>
      </c>
      <c r="F497" s="123">
        <v>2018</v>
      </c>
      <c r="G497" s="124" t="s">
        <v>9</v>
      </c>
      <c r="H497" s="124" t="s">
        <v>46</v>
      </c>
      <c r="I497" s="124" t="s">
        <v>44</v>
      </c>
      <c r="J497" s="125" t="s">
        <v>45</v>
      </c>
      <c r="K497" s="29"/>
      <c r="L497" s="29"/>
      <c r="M497" s="29"/>
      <c r="N497" s="29"/>
    </row>
    <row r="498" spans="1:14" ht="42" customHeight="1">
      <c r="A498" s="21"/>
      <c r="B498" s="265"/>
      <c r="C498" s="268"/>
      <c r="D498" s="267"/>
      <c r="E498" s="122" t="s">
        <v>64</v>
      </c>
      <c r="F498" s="123">
        <v>2015</v>
      </c>
      <c r="G498" s="124" t="s">
        <v>9</v>
      </c>
      <c r="H498" s="124" t="s">
        <v>66</v>
      </c>
      <c r="I498" s="124" t="s">
        <v>67</v>
      </c>
      <c r="J498" s="125" t="s">
        <v>65</v>
      </c>
      <c r="K498" s="29"/>
      <c r="L498" s="29"/>
      <c r="M498" s="29"/>
      <c r="N498" s="29"/>
    </row>
    <row r="499" spans="1:14" ht="42" customHeight="1">
      <c r="A499" s="21"/>
      <c r="B499" s="265"/>
      <c r="C499" s="268"/>
      <c r="D499" s="267"/>
      <c r="E499" s="122" t="s">
        <v>38</v>
      </c>
      <c r="F499" s="123">
        <v>2015</v>
      </c>
      <c r="G499" s="124" t="s">
        <v>9</v>
      </c>
      <c r="H499" s="124" t="s">
        <v>37</v>
      </c>
      <c r="I499" s="124" t="s">
        <v>39</v>
      </c>
      <c r="J499" s="125" t="s">
        <v>36</v>
      </c>
      <c r="K499" s="29"/>
      <c r="L499" s="29"/>
      <c r="M499" s="29"/>
      <c r="N499" s="29"/>
    </row>
    <row r="500" spans="1:14" ht="42" customHeight="1">
      <c r="A500" s="21"/>
      <c r="B500" s="265"/>
      <c r="C500" s="268"/>
      <c r="D500" s="267"/>
      <c r="E500" s="122" t="s">
        <v>285</v>
      </c>
      <c r="F500" s="123">
        <v>2013</v>
      </c>
      <c r="G500" s="124" t="s">
        <v>9</v>
      </c>
      <c r="H500" s="124" t="s">
        <v>285</v>
      </c>
      <c r="I500" s="124" t="s">
        <v>284</v>
      </c>
      <c r="J500" s="125" t="s">
        <v>283</v>
      </c>
      <c r="K500" s="29"/>
      <c r="L500" s="29"/>
      <c r="M500" s="29"/>
      <c r="N500" s="29"/>
    </row>
    <row r="501" spans="1:14" ht="42" customHeight="1">
      <c r="A501" s="21"/>
      <c r="B501" s="265">
        <v>475</v>
      </c>
      <c r="C501" s="268" t="s">
        <v>96</v>
      </c>
      <c r="D501" s="267" t="s">
        <v>417</v>
      </c>
      <c r="E501" s="122" t="s">
        <v>299</v>
      </c>
      <c r="F501" s="123">
        <v>2022</v>
      </c>
      <c r="G501" s="124" t="s">
        <v>548</v>
      </c>
      <c r="H501" s="124" t="s">
        <v>299</v>
      </c>
      <c r="I501" s="124" t="s">
        <v>448</v>
      </c>
      <c r="J501" s="125" t="s">
        <v>444</v>
      </c>
      <c r="K501" s="29"/>
      <c r="L501" s="29"/>
      <c r="M501" s="29"/>
      <c r="N501" s="29"/>
    </row>
    <row r="502" spans="1:14" ht="42" customHeight="1">
      <c r="A502" s="21"/>
      <c r="B502" s="265"/>
      <c r="C502" s="268"/>
      <c r="D502" s="267"/>
      <c r="E502" s="126" t="s">
        <v>339</v>
      </c>
      <c r="F502" s="127">
        <v>2022</v>
      </c>
      <c r="G502" s="128" t="s">
        <v>9</v>
      </c>
      <c r="H502" s="128" t="s">
        <v>315</v>
      </c>
      <c r="I502" s="128" t="s">
        <v>450</v>
      </c>
      <c r="J502" s="129" t="s">
        <v>451</v>
      </c>
      <c r="K502" s="29"/>
      <c r="L502" s="29"/>
      <c r="M502" s="29"/>
      <c r="N502" s="29"/>
    </row>
    <row r="503" spans="1:14" ht="42" customHeight="1">
      <c r="A503" s="21"/>
      <c r="B503" s="265"/>
      <c r="C503" s="268"/>
      <c r="D503" s="267"/>
      <c r="E503" s="126" t="s">
        <v>465</v>
      </c>
      <c r="F503" s="127">
        <v>2022</v>
      </c>
      <c r="G503" s="128" t="s">
        <v>9</v>
      </c>
      <c r="H503" s="128" t="s">
        <v>308</v>
      </c>
      <c r="I503" s="128" t="s">
        <v>464</v>
      </c>
      <c r="J503" s="129" t="s">
        <v>463</v>
      </c>
      <c r="K503" s="29"/>
      <c r="L503" s="29"/>
      <c r="M503" s="29"/>
      <c r="N503" s="29"/>
    </row>
    <row r="504" spans="1:14" ht="42" customHeight="1">
      <c r="A504" s="21"/>
      <c r="B504" s="265"/>
      <c r="C504" s="268"/>
      <c r="D504" s="267"/>
      <c r="E504" s="126" t="s">
        <v>470</v>
      </c>
      <c r="F504" s="127">
        <v>2022</v>
      </c>
      <c r="G504" s="128" t="s">
        <v>9</v>
      </c>
      <c r="H504" s="128" t="s">
        <v>375</v>
      </c>
      <c r="I504" s="128" t="s">
        <v>469</v>
      </c>
      <c r="J504" s="129" t="s">
        <v>468</v>
      </c>
      <c r="K504" s="29"/>
      <c r="L504" s="29"/>
      <c r="M504" s="29"/>
      <c r="N504" s="29"/>
    </row>
    <row r="505" spans="1:14" ht="42" customHeight="1">
      <c r="A505" s="21"/>
      <c r="B505" s="265"/>
      <c r="C505" s="268"/>
      <c r="D505" s="267"/>
      <c r="E505" s="126" t="s">
        <v>31</v>
      </c>
      <c r="F505" s="127">
        <v>2022</v>
      </c>
      <c r="G505" s="128" t="s">
        <v>9</v>
      </c>
      <c r="H505" s="128" t="s">
        <v>462</v>
      </c>
      <c r="I505" s="128" t="s">
        <v>460</v>
      </c>
      <c r="J505" s="129" t="s">
        <v>461</v>
      </c>
      <c r="K505" s="29"/>
      <c r="L505" s="29"/>
      <c r="M505" s="29"/>
      <c r="N505" s="29"/>
    </row>
    <row r="506" spans="1:14" ht="42" customHeight="1">
      <c r="A506" s="21"/>
      <c r="B506" s="265"/>
      <c r="C506" s="268"/>
      <c r="D506" s="267"/>
      <c r="E506" s="126" t="s">
        <v>467</v>
      </c>
      <c r="F506" s="127">
        <v>2022</v>
      </c>
      <c r="G506" s="128" t="s">
        <v>9</v>
      </c>
      <c r="H506" s="128" t="s">
        <v>219</v>
      </c>
      <c r="I506" s="128" t="s">
        <v>466</v>
      </c>
      <c r="J506" s="129" t="s">
        <v>471</v>
      </c>
      <c r="K506" s="29"/>
      <c r="L506" s="29"/>
      <c r="M506" s="29"/>
      <c r="N506" s="29"/>
    </row>
    <row r="507" spans="1:14" ht="42" customHeight="1">
      <c r="A507" s="21"/>
      <c r="B507" s="265"/>
      <c r="C507" s="268"/>
      <c r="D507" s="267"/>
      <c r="E507" s="126" t="s">
        <v>533</v>
      </c>
      <c r="F507" s="127">
        <v>2022</v>
      </c>
      <c r="G507" s="128" t="s">
        <v>9</v>
      </c>
      <c r="H507" s="128" t="s">
        <v>534</v>
      </c>
      <c r="I507" s="128" t="s">
        <v>532</v>
      </c>
      <c r="J507" s="129" t="s">
        <v>535</v>
      </c>
      <c r="K507" s="29"/>
      <c r="L507" s="29"/>
      <c r="M507" s="29"/>
      <c r="N507" s="29"/>
    </row>
    <row r="508" spans="1:14" ht="42" customHeight="1">
      <c r="A508" s="21"/>
      <c r="B508" s="265"/>
      <c r="C508" s="268"/>
      <c r="D508" s="267"/>
      <c r="E508" s="134" t="s">
        <v>299</v>
      </c>
      <c r="F508" s="135">
        <v>2021</v>
      </c>
      <c r="G508" s="136" t="s">
        <v>552</v>
      </c>
      <c r="H508" s="136" t="s">
        <v>299</v>
      </c>
      <c r="I508" s="136" t="s">
        <v>383</v>
      </c>
      <c r="J508" s="125" t="s">
        <v>444</v>
      </c>
      <c r="K508" s="29"/>
      <c r="L508" s="29"/>
      <c r="M508" s="29"/>
      <c r="N508" s="29"/>
    </row>
    <row r="509" spans="1:14" ht="42" customHeight="1">
      <c r="A509" s="21"/>
      <c r="B509" s="265"/>
      <c r="C509" s="268"/>
      <c r="D509" s="267"/>
      <c r="E509" s="128" t="s">
        <v>564</v>
      </c>
      <c r="F509" s="127">
        <v>2021</v>
      </c>
      <c r="G509" s="128" t="s">
        <v>9</v>
      </c>
      <c r="H509" s="128" t="s">
        <v>564</v>
      </c>
      <c r="I509" s="128" t="s">
        <v>449</v>
      </c>
      <c r="J509" s="129" t="s">
        <v>565</v>
      </c>
      <c r="K509" s="29"/>
      <c r="L509" s="29"/>
      <c r="M509" s="29"/>
      <c r="N509" s="29"/>
    </row>
    <row r="510" spans="1:14" ht="42" customHeight="1">
      <c r="A510" s="21"/>
      <c r="B510" s="265"/>
      <c r="C510" s="268"/>
      <c r="D510" s="267"/>
      <c r="E510" s="126" t="s">
        <v>447</v>
      </c>
      <c r="F510" s="127">
        <v>2021</v>
      </c>
      <c r="G510" s="128" t="s">
        <v>9</v>
      </c>
      <c r="H510" s="128" t="s">
        <v>299</v>
      </c>
      <c r="I510" s="128" t="s">
        <v>446</v>
      </c>
      <c r="J510" s="129" t="s">
        <v>445</v>
      </c>
      <c r="K510" s="29"/>
      <c r="L510" s="29"/>
      <c r="M510" s="29"/>
      <c r="N510" s="29"/>
    </row>
    <row r="511" spans="1:14" ht="42" customHeight="1">
      <c r="A511" s="21"/>
      <c r="B511" s="265"/>
      <c r="C511" s="268"/>
      <c r="D511" s="267"/>
      <c r="E511" s="122" t="s">
        <v>72</v>
      </c>
      <c r="F511" s="123">
        <v>2021</v>
      </c>
      <c r="G511" s="124" t="s">
        <v>9</v>
      </c>
      <c r="H511" s="124" t="s">
        <v>62</v>
      </c>
      <c r="I511" s="124" t="s">
        <v>312</v>
      </c>
      <c r="J511" s="125" t="s">
        <v>311</v>
      </c>
      <c r="K511" s="29"/>
      <c r="L511" s="29"/>
      <c r="M511" s="29"/>
      <c r="N511" s="29"/>
    </row>
    <row r="512" spans="1:14" ht="42" customHeight="1">
      <c r="A512" s="21"/>
      <c r="B512" s="265"/>
      <c r="C512" s="268"/>
      <c r="D512" s="267"/>
      <c r="E512" s="122" t="s">
        <v>364</v>
      </c>
      <c r="F512" s="123">
        <v>2021</v>
      </c>
      <c r="G512" s="124" t="s">
        <v>9</v>
      </c>
      <c r="H512" s="124" t="s">
        <v>169</v>
      </c>
      <c r="I512" s="124" t="s">
        <v>367</v>
      </c>
      <c r="J512" s="125" t="s">
        <v>368</v>
      </c>
      <c r="K512" s="29"/>
      <c r="L512" s="29"/>
      <c r="M512" s="29"/>
      <c r="N512" s="29"/>
    </row>
    <row r="513" spans="1:14" ht="42" customHeight="1">
      <c r="A513" s="21"/>
      <c r="B513" s="265"/>
      <c r="C513" s="268"/>
      <c r="D513" s="267"/>
      <c r="E513" s="122" t="s">
        <v>299</v>
      </c>
      <c r="F513" s="123">
        <v>2021</v>
      </c>
      <c r="G513" s="124" t="s">
        <v>9</v>
      </c>
      <c r="H513" s="124" t="s">
        <v>299</v>
      </c>
      <c r="I513" s="124" t="s">
        <v>337</v>
      </c>
      <c r="J513" s="125" t="s">
        <v>338</v>
      </c>
      <c r="K513" s="29"/>
      <c r="L513" s="29"/>
      <c r="M513" s="29"/>
      <c r="N513" s="29"/>
    </row>
    <row r="514" spans="1:14" ht="42" customHeight="1">
      <c r="A514" s="21"/>
      <c r="B514" s="265"/>
      <c r="C514" s="268"/>
      <c r="D514" s="267"/>
      <c r="E514" s="122" t="s">
        <v>38</v>
      </c>
      <c r="F514" s="123">
        <v>2020</v>
      </c>
      <c r="G514" s="124" t="s">
        <v>9</v>
      </c>
      <c r="H514" s="124" t="s">
        <v>152</v>
      </c>
      <c r="I514" s="124" t="s">
        <v>154</v>
      </c>
      <c r="J514" s="125" t="s">
        <v>153</v>
      </c>
      <c r="K514" s="29"/>
      <c r="L514" s="29"/>
      <c r="M514" s="29"/>
      <c r="N514" s="29"/>
    </row>
    <row r="515" spans="1:14" ht="42" customHeight="1">
      <c r="A515" s="21"/>
      <c r="B515" s="265"/>
      <c r="C515" s="268"/>
      <c r="D515" s="267"/>
      <c r="E515" s="122" t="s">
        <v>72</v>
      </c>
      <c r="F515" s="123">
        <v>2019</v>
      </c>
      <c r="G515" s="124" t="s">
        <v>9</v>
      </c>
      <c r="H515" s="124" t="s">
        <v>259</v>
      </c>
      <c r="I515" s="124" t="s">
        <v>61</v>
      </c>
      <c r="J515" s="125" t="s">
        <v>60</v>
      </c>
      <c r="K515" s="29"/>
      <c r="L515" s="29"/>
      <c r="M515" s="29"/>
      <c r="N515" s="29"/>
    </row>
    <row r="516" spans="1:14" ht="42" customHeight="1">
      <c r="A516" s="21"/>
      <c r="B516" s="265"/>
      <c r="C516" s="268"/>
      <c r="D516" s="267"/>
      <c r="E516" s="122" t="s">
        <v>43</v>
      </c>
      <c r="F516" s="123">
        <v>2018</v>
      </c>
      <c r="G516" s="124" t="s">
        <v>9</v>
      </c>
      <c r="H516" s="124" t="s">
        <v>46</v>
      </c>
      <c r="I516" s="124" t="s">
        <v>44</v>
      </c>
      <c r="J516" s="125" t="s">
        <v>45</v>
      </c>
      <c r="K516" s="29"/>
      <c r="L516" s="29"/>
      <c r="M516" s="29"/>
      <c r="N516" s="29"/>
    </row>
    <row r="517" spans="1:14" ht="42" customHeight="1">
      <c r="A517" s="21"/>
      <c r="B517" s="265"/>
      <c r="C517" s="268"/>
      <c r="D517" s="267"/>
      <c r="E517" s="122" t="s">
        <v>38</v>
      </c>
      <c r="F517" s="123">
        <v>2015</v>
      </c>
      <c r="G517" s="124" t="s">
        <v>9</v>
      </c>
      <c r="H517" s="124" t="s">
        <v>37</v>
      </c>
      <c r="I517" s="124" t="s">
        <v>39</v>
      </c>
      <c r="J517" s="125" t="s">
        <v>36</v>
      </c>
      <c r="K517" s="29"/>
      <c r="L517" s="29"/>
      <c r="M517" s="29"/>
      <c r="N517" s="29"/>
    </row>
    <row r="518" spans="1:14" ht="42" customHeight="1">
      <c r="A518" s="21"/>
      <c r="B518" s="265"/>
      <c r="C518" s="268"/>
      <c r="D518" s="267"/>
      <c r="E518" s="122" t="s">
        <v>58</v>
      </c>
      <c r="F518" s="123">
        <v>1983</v>
      </c>
      <c r="G518" s="124" t="s">
        <v>9</v>
      </c>
      <c r="H518" s="124" t="s">
        <v>58</v>
      </c>
      <c r="I518" s="124" t="s">
        <v>59</v>
      </c>
      <c r="J518" s="125" t="s">
        <v>47</v>
      </c>
      <c r="K518" s="29"/>
      <c r="L518" s="29"/>
      <c r="M518" s="29"/>
      <c r="N518" s="29"/>
    </row>
    <row r="519" spans="1:14" ht="42" customHeight="1">
      <c r="A519" s="21"/>
      <c r="B519" s="265">
        <v>665</v>
      </c>
      <c r="C519" s="268" t="s">
        <v>331</v>
      </c>
      <c r="D519" s="267" t="s">
        <v>378</v>
      </c>
      <c r="E519" s="122" t="s">
        <v>76</v>
      </c>
      <c r="F519" s="123">
        <v>2022</v>
      </c>
      <c r="G519" s="124" t="s">
        <v>9</v>
      </c>
      <c r="H519" s="124" t="s">
        <v>528</v>
      </c>
      <c r="I519" s="124" t="s">
        <v>527</v>
      </c>
      <c r="J519" s="125" t="s">
        <v>526</v>
      </c>
      <c r="K519" s="29"/>
      <c r="L519" s="29"/>
      <c r="M519" s="29"/>
      <c r="N519" s="29"/>
    </row>
    <row r="520" spans="1:14" ht="42" customHeight="1">
      <c r="A520" s="21"/>
      <c r="B520" s="265"/>
      <c r="C520" s="268"/>
      <c r="D520" s="267"/>
      <c r="E520" s="126" t="s">
        <v>465</v>
      </c>
      <c r="F520" s="127">
        <v>2022</v>
      </c>
      <c r="G520" s="128" t="s">
        <v>9</v>
      </c>
      <c r="H520" s="128" t="s">
        <v>308</v>
      </c>
      <c r="I520" s="128" t="s">
        <v>464</v>
      </c>
      <c r="J520" s="129" t="s">
        <v>463</v>
      </c>
      <c r="K520" s="29"/>
      <c r="L520" s="29"/>
      <c r="M520" s="29"/>
      <c r="N520" s="29"/>
    </row>
    <row r="521" spans="1:14" ht="42" customHeight="1">
      <c r="A521" s="21"/>
      <c r="B521" s="265"/>
      <c r="C521" s="268"/>
      <c r="D521" s="267"/>
      <c r="E521" s="126" t="s">
        <v>151</v>
      </c>
      <c r="F521" s="127">
        <v>2022</v>
      </c>
      <c r="G521" s="128" t="s">
        <v>83</v>
      </c>
      <c r="H521" s="128" t="s">
        <v>530</v>
      </c>
      <c r="I521" s="128" t="s">
        <v>531</v>
      </c>
      <c r="J521" s="129" t="s">
        <v>529</v>
      </c>
      <c r="K521" s="29"/>
      <c r="L521" s="29"/>
      <c r="M521" s="29"/>
      <c r="N521" s="29"/>
    </row>
    <row r="522" spans="1:14" ht="42" customHeight="1">
      <c r="A522" s="21"/>
      <c r="B522" s="265"/>
      <c r="C522" s="268"/>
      <c r="D522" s="267"/>
      <c r="E522" s="128" t="s">
        <v>564</v>
      </c>
      <c r="F522" s="127">
        <v>2021</v>
      </c>
      <c r="G522" s="128" t="s">
        <v>9</v>
      </c>
      <c r="H522" s="128" t="s">
        <v>564</v>
      </c>
      <c r="I522" s="128" t="s">
        <v>449</v>
      </c>
      <c r="J522" s="129" t="s">
        <v>565</v>
      </c>
      <c r="K522" s="29"/>
      <c r="L522" s="29"/>
      <c r="M522" s="29"/>
      <c r="N522" s="29"/>
    </row>
    <row r="523" spans="1:14" ht="42" customHeight="1">
      <c r="A523" s="21"/>
      <c r="B523" s="265"/>
      <c r="C523" s="268"/>
      <c r="D523" s="267"/>
      <c r="E523" s="126" t="s">
        <v>447</v>
      </c>
      <c r="F523" s="127">
        <v>2021</v>
      </c>
      <c r="G523" s="128" t="s">
        <v>9</v>
      </c>
      <c r="H523" s="128" t="s">
        <v>299</v>
      </c>
      <c r="I523" s="128" t="s">
        <v>446</v>
      </c>
      <c r="J523" s="129" t="s">
        <v>445</v>
      </c>
      <c r="K523" s="29"/>
      <c r="L523" s="29"/>
      <c r="M523" s="29"/>
      <c r="N523" s="29"/>
    </row>
    <row r="524" spans="1:14" ht="42" customHeight="1">
      <c r="A524" s="21"/>
      <c r="B524" s="265"/>
      <c r="C524" s="268"/>
      <c r="D524" s="267"/>
      <c r="E524" s="122" t="s">
        <v>299</v>
      </c>
      <c r="F524" s="123">
        <v>2021</v>
      </c>
      <c r="G524" s="124" t="s">
        <v>9</v>
      </c>
      <c r="H524" s="124" t="s">
        <v>299</v>
      </c>
      <c r="I524" s="124" t="s">
        <v>337</v>
      </c>
      <c r="J524" s="125" t="s">
        <v>338</v>
      </c>
      <c r="K524" s="29"/>
      <c r="L524" s="29"/>
      <c r="M524" s="29"/>
      <c r="N524" s="29"/>
    </row>
    <row r="525" spans="1:14" ht="42" customHeight="1">
      <c r="A525" s="21"/>
      <c r="B525" s="265"/>
      <c r="C525" s="268"/>
      <c r="D525" s="267"/>
      <c r="E525" s="122" t="s">
        <v>72</v>
      </c>
      <c r="F525" s="123">
        <v>2021</v>
      </c>
      <c r="G525" s="124" t="s">
        <v>9</v>
      </c>
      <c r="H525" s="124" t="s">
        <v>62</v>
      </c>
      <c r="I525" s="124" t="s">
        <v>312</v>
      </c>
      <c r="J525" s="125" t="s">
        <v>311</v>
      </c>
      <c r="K525" s="29"/>
      <c r="L525" s="29"/>
      <c r="M525" s="29"/>
      <c r="N525" s="29"/>
    </row>
    <row r="526" spans="1:14" ht="42" customHeight="1">
      <c r="A526" s="21"/>
      <c r="B526" s="265"/>
      <c r="C526" s="268"/>
      <c r="D526" s="267"/>
      <c r="E526" s="122" t="s">
        <v>38</v>
      </c>
      <c r="F526" s="123">
        <v>2021</v>
      </c>
      <c r="G526" s="124" t="s">
        <v>9</v>
      </c>
      <c r="H526" s="124" t="s">
        <v>369</v>
      </c>
      <c r="I526" s="124" t="s">
        <v>370</v>
      </c>
      <c r="J526" s="125" t="s">
        <v>371</v>
      </c>
      <c r="K526" s="29"/>
      <c r="L526" s="29"/>
      <c r="M526" s="29"/>
      <c r="N526" s="29"/>
    </row>
    <row r="527" spans="1:14" ht="42" customHeight="1">
      <c r="A527" s="21"/>
      <c r="B527" s="265">
        <v>483</v>
      </c>
      <c r="C527" s="269" t="s">
        <v>238</v>
      </c>
      <c r="D527" s="267" t="s">
        <v>407</v>
      </c>
      <c r="E527" s="122" t="s">
        <v>525</v>
      </c>
      <c r="F527" s="123">
        <v>2022</v>
      </c>
      <c r="G527" s="124" t="s">
        <v>524</v>
      </c>
      <c r="H527" s="124" t="s">
        <v>523</v>
      </c>
      <c r="I527" s="124" t="s">
        <v>522</v>
      </c>
      <c r="J527" s="125" t="s">
        <v>521</v>
      </c>
      <c r="K527" s="29"/>
      <c r="L527" s="29"/>
      <c r="M527" s="29"/>
      <c r="N527" s="29"/>
    </row>
    <row r="528" spans="1:14" ht="42" customHeight="1">
      <c r="A528" s="21"/>
      <c r="B528" s="265"/>
      <c r="C528" s="269"/>
      <c r="D528" s="267"/>
      <c r="E528" s="126" t="s">
        <v>465</v>
      </c>
      <c r="F528" s="127">
        <v>2022</v>
      </c>
      <c r="G528" s="128" t="s">
        <v>9</v>
      </c>
      <c r="H528" s="128" t="s">
        <v>308</v>
      </c>
      <c r="I528" s="128" t="s">
        <v>464</v>
      </c>
      <c r="J528" s="129" t="s">
        <v>463</v>
      </c>
      <c r="K528" s="29"/>
      <c r="L528" s="29"/>
      <c r="M528" s="29"/>
      <c r="N528" s="29"/>
    </row>
    <row r="529" spans="1:14" ht="42" customHeight="1">
      <c r="A529" s="21"/>
      <c r="B529" s="265"/>
      <c r="C529" s="269"/>
      <c r="D529" s="267"/>
      <c r="E529" s="128" t="s">
        <v>564</v>
      </c>
      <c r="F529" s="127">
        <v>2021</v>
      </c>
      <c r="G529" s="128" t="s">
        <v>9</v>
      </c>
      <c r="H529" s="128" t="s">
        <v>564</v>
      </c>
      <c r="I529" s="128" t="s">
        <v>449</v>
      </c>
      <c r="J529" s="129" t="s">
        <v>565</v>
      </c>
      <c r="K529" s="29"/>
      <c r="L529" s="29"/>
      <c r="M529" s="29"/>
      <c r="N529" s="29"/>
    </row>
    <row r="530" spans="1:14" ht="42" customHeight="1">
      <c r="A530" s="21"/>
      <c r="B530" s="265"/>
      <c r="C530" s="269"/>
      <c r="D530" s="267"/>
      <c r="E530" s="122" t="s">
        <v>299</v>
      </c>
      <c r="F530" s="123">
        <v>2021</v>
      </c>
      <c r="G530" s="124" t="s">
        <v>9</v>
      </c>
      <c r="H530" s="124" t="s">
        <v>299</v>
      </c>
      <c r="I530" s="124" t="s">
        <v>337</v>
      </c>
      <c r="J530" s="125" t="s">
        <v>338</v>
      </c>
      <c r="K530" s="29"/>
      <c r="L530" s="29"/>
      <c r="M530" s="29"/>
      <c r="N530" s="29"/>
    </row>
    <row r="531" spans="1:14" ht="42" customHeight="1">
      <c r="A531" s="21"/>
      <c r="B531" s="265"/>
      <c r="C531" s="269"/>
      <c r="D531" s="267"/>
      <c r="E531" s="122" t="s">
        <v>81</v>
      </c>
      <c r="F531" s="123">
        <v>2019</v>
      </c>
      <c r="G531" s="124" t="s">
        <v>78</v>
      </c>
      <c r="H531" s="124" t="s">
        <v>79</v>
      </c>
      <c r="I531" s="124" t="s">
        <v>80</v>
      </c>
      <c r="J531" s="125" t="s">
        <v>77</v>
      </c>
      <c r="K531" s="29"/>
      <c r="L531" s="29"/>
      <c r="M531" s="29"/>
      <c r="N531" s="29"/>
    </row>
    <row r="532" spans="1:14" ht="42" customHeight="1">
      <c r="A532" s="21"/>
      <c r="B532" s="265"/>
      <c r="C532" s="269"/>
      <c r="D532" s="267"/>
      <c r="E532" s="122" t="s">
        <v>236</v>
      </c>
      <c r="F532" s="123">
        <v>2018</v>
      </c>
      <c r="G532" s="124" t="s">
        <v>9</v>
      </c>
      <c r="H532" s="124" t="s">
        <v>206</v>
      </c>
      <c r="I532" s="124" t="s">
        <v>235</v>
      </c>
      <c r="J532" s="125" t="s">
        <v>234</v>
      </c>
      <c r="K532" s="29"/>
      <c r="L532" s="29"/>
      <c r="M532" s="29"/>
      <c r="N532" s="29"/>
    </row>
    <row r="533" spans="1:14" ht="42" customHeight="1">
      <c r="A533" s="21"/>
      <c r="B533" s="265"/>
      <c r="C533" s="269"/>
      <c r="D533" s="267"/>
      <c r="E533" s="122" t="s">
        <v>56</v>
      </c>
      <c r="F533" s="123">
        <v>2017</v>
      </c>
      <c r="G533" s="124" t="s">
        <v>9</v>
      </c>
      <c r="H533" s="124" t="s">
        <v>56</v>
      </c>
      <c r="I533" s="124" t="s">
        <v>57</v>
      </c>
      <c r="J533" s="125" t="s">
        <v>55</v>
      </c>
      <c r="K533" s="29"/>
      <c r="L533" s="29"/>
      <c r="M533" s="29"/>
      <c r="N533" s="29"/>
    </row>
    <row r="534" spans="1:14" ht="42" customHeight="1">
      <c r="A534" s="21"/>
      <c r="B534" s="265"/>
      <c r="C534" s="269"/>
      <c r="D534" s="267"/>
      <c r="E534" s="122" t="s">
        <v>285</v>
      </c>
      <c r="F534" s="123">
        <v>2013</v>
      </c>
      <c r="G534" s="124" t="s">
        <v>9</v>
      </c>
      <c r="H534" s="124" t="s">
        <v>285</v>
      </c>
      <c r="I534" s="124" t="s">
        <v>284</v>
      </c>
      <c r="J534" s="125" t="s">
        <v>283</v>
      </c>
      <c r="K534" s="29"/>
      <c r="L534" s="29"/>
      <c r="M534" s="29"/>
      <c r="N534" s="29"/>
    </row>
    <row r="535" spans="1:14" ht="42" customHeight="1">
      <c r="A535" s="21"/>
      <c r="B535" s="265">
        <v>485</v>
      </c>
      <c r="C535" s="269" t="s">
        <v>269</v>
      </c>
      <c r="D535" s="267" t="s">
        <v>408</v>
      </c>
      <c r="E535" s="122" t="s">
        <v>525</v>
      </c>
      <c r="F535" s="123">
        <v>2022</v>
      </c>
      <c r="G535" s="124" t="s">
        <v>524</v>
      </c>
      <c r="H535" s="124" t="s">
        <v>523</v>
      </c>
      <c r="I535" s="124" t="s">
        <v>522</v>
      </c>
      <c r="J535" s="125" t="s">
        <v>521</v>
      </c>
      <c r="K535" s="29"/>
      <c r="L535" s="29"/>
      <c r="M535" s="29"/>
      <c r="N535" s="29"/>
    </row>
    <row r="536" spans="1:14" ht="42" customHeight="1">
      <c r="A536" s="21"/>
      <c r="B536" s="265"/>
      <c r="C536" s="269"/>
      <c r="D536" s="267"/>
      <c r="E536" s="126" t="s">
        <v>465</v>
      </c>
      <c r="F536" s="127">
        <v>2022</v>
      </c>
      <c r="G536" s="128" t="s">
        <v>9</v>
      </c>
      <c r="H536" s="128" t="s">
        <v>308</v>
      </c>
      <c r="I536" s="128" t="s">
        <v>464</v>
      </c>
      <c r="J536" s="129" t="s">
        <v>463</v>
      </c>
      <c r="K536" s="29"/>
      <c r="L536" s="29"/>
      <c r="M536" s="29"/>
      <c r="N536" s="29"/>
    </row>
    <row r="537" spans="1:14" ht="42" customHeight="1">
      <c r="A537" s="21"/>
      <c r="B537" s="265"/>
      <c r="C537" s="269"/>
      <c r="D537" s="267"/>
      <c r="E537" s="128" t="s">
        <v>564</v>
      </c>
      <c r="F537" s="127">
        <v>2021</v>
      </c>
      <c r="G537" s="128" t="s">
        <v>9</v>
      </c>
      <c r="H537" s="128" t="s">
        <v>564</v>
      </c>
      <c r="I537" s="128" t="s">
        <v>449</v>
      </c>
      <c r="J537" s="129" t="s">
        <v>565</v>
      </c>
      <c r="K537" s="29"/>
      <c r="L537" s="29"/>
      <c r="M537" s="29"/>
      <c r="N537" s="29"/>
    </row>
    <row r="538" spans="1:14" ht="42" customHeight="1">
      <c r="A538" s="21"/>
      <c r="B538" s="265"/>
      <c r="C538" s="269"/>
      <c r="D538" s="267"/>
      <c r="E538" s="122" t="s">
        <v>299</v>
      </c>
      <c r="F538" s="123">
        <v>2021</v>
      </c>
      <c r="G538" s="124" t="s">
        <v>9</v>
      </c>
      <c r="H538" s="124" t="s">
        <v>299</v>
      </c>
      <c r="I538" s="124" t="s">
        <v>337</v>
      </c>
      <c r="J538" s="125" t="s">
        <v>338</v>
      </c>
      <c r="K538" s="29"/>
      <c r="L538" s="29"/>
      <c r="M538" s="29"/>
      <c r="N538" s="29"/>
    </row>
    <row r="539" spans="1:14" ht="42" customHeight="1">
      <c r="A539" s="21"/>
      <c r="B539" s="265"/>
      <c r="C539" s="269"/>
      <c r="D539" s="267"/>
      <c r="E539" s="122" t="s">
        <v>282</v>
      </c>
      <c r="F539" s="123">
        <v>2018</v>
      </c>
      <c r="G539" s="124" t="s">
        <v>9</v>
      </c>
      <c r="H539" s="124" t="s">
        <v>281</v>
      </c>
      <c r="I539" s="124" t="s">
        <v>280</v>
      </c>
      <c r="J539" s="125" t="s">
        <v>279</v>
      </c>
      <c r="K539" s="29"/>
      <c r="L539" s="29"/>
      <c r="M539" s="29"/>
      <c r="N539" s="29"/>
    </row>
    <row r="540" spans="1:14" ht="42" customHeight="1">
      <c r="A540" s="21"/>
      <c r="B540" s="265"/>
      <c r="C540" s="269"/>
      <c r="D540" s="267"/>
      <c r="E540" s="122" t="s">
        <v>56</v>
      </c>
      <c r="F540" s="123">
        <v>2017</v>
      </c>
      <c r="G540" s="124" t="s">
        <v>9</v>
      </c>
      <c r="H540" s="124" t="s">
        <v>56</v>
      </c>
      <c r="I540" s="124" t="s">
        <v>57</v>
      </c>
      <c r="J540" s="125" t="s">
        <v>55</v>
      </c>
      <c r="K540" s="29"/>
      <c r="L540" s="29"/>
      <c r="M540" s="29"/>
      <c r="N540" s="29"/>
    </row>
    <row r="541" spans="1:14" ht="42" customHeight="1">
      <c r="A541" s="21"/>
      <c r="B541" s="265"/>
      <c r="C541" s="269"/>
      <c r="D541" s="267"/>
      <c r="E541" s="122" t="s">
        <v>132</v>
      </c>
      <c r="F541" s="123">
        <v>2017</v>
      </c>
      <c r="G541" s="124" t="s">
        <v>9</v>
      </c>
      <c r="H541" s="124" t="s">
        <v>132</v>
      </c>
      <c r="I541" s="124" t="s">
        <v>141</v>
      </c>
      <c r="J541" s="125" t="s">
        <v>140</v>
      </c>
      <c r="K541" s="29"/>
      <c r="L541" s="29"/>
      <c r="M541" s="29"/>
      <c r="N541" s="29"/>
    </row>
    <row r="542" spans="1:14" ht="42" customHeight="1">
      <c r="A542" s="21"/>
      <c r="B542" s="265"/>
      <c r="C542" s="269"/>
      <c r="D542" s="267"/>
      <c r="E542" s="122" t="s">
        <v>38</v>
      </c>
      <c r="F542" s="123">
        <v>2015</v>
      </c>
      <c r="G542" s="124" t="s">
        <v>9</v>
      </c>
      <c r="H542" s="124" t="s">
        <v>37</v>
      </c>
      <c r="I542" s="124" t="s">
        <v>39</v>
      </c>
      <c r="J542" s="125" t="s">
        <v>36</v>
      </c>
      <c r="K542" s="29"/>
      <c r="L542" s="29"/>
      <c r="M542" s="29"/>
      <c r="N542" s="29"/>
    </row>
    <row r="543" spans="1:14" ht="42" customHeight="1">
      <c r="A543" s="21"/>
      <c r="B543" s="265">
        <v>644</v>
      </c>
      <c r="C543" s="269" t="s">
        <v>538</v>
      </c>
      <c r="D543" s="267" t="s">
        <v>440</v>
      </c>
      <c r="E543" s="122" t="s">
        <v>299</v>
      </c>
      <c r="F543" s="123">
        <v>2022</v>
      </c>
      <c r="G543" s="124" t="s">
        <v>548</v>
      </c>
      <c r="H543" s="124" t="s">
        <v>299</v>
      </c>
      <c r="I543" s="124" t="s">
        <v>448</v>
      </c>
      <c r="J543" s="125" t="s">
        <v>444</v>
      </c>
      <c r="K543" s="29"/>
      <c r="L543" s="29"/>
      <c r="M543" s="29"/>
      <c r="N543" s="29"/>
    </row>
    <row r="544" spans="1:14" ht="42" customHeight="1">
      <c r="A544" s="21"/>
      <c r="B544" s="265"/>
      <c r="C544" s="269"/>
      <c r="D544" s="267"/>
      <c r="E544" s="122" t="s">
        <v>500</v>
      </c>
      <c r="F544" s="123">
        <v>2022</v>
      </c>
      <c r="G544" s="124" t="s">
        <v>501</v>
      </c>
      <c r="H544" s="124" t="s">
        <v>500</v>
      </c>
      <c r="I544" s="124" t="s">
        <v>497</v>
      </c>
      <c r="J544" s="125" t="s">
        <v>499</v>
      </c>
      <c r="K544" s="29"/>
      <c r="L544" s="29"/>
      <c r="M544" s="29"/>
      <c r="N544" s="29"/>
    </row>
    <row r="545" spans="1:14" ht="42" customHeight="1">
      <c r="A545" s="21"/>
      <c r="B545" s="265"/>
      <c r="C545" s="269"/>
      <c r="D545" s="267"/>
      <c r="E545" s="122" t="s">
        <v>206</v>
      </c>
      <c r="F545" s="123">
        <v>2022</v>
      </c>
      <c r="G545" s="124" t="s">
        <v>496</v>
      </c>
      <c r="H545" s="124" t="s">
        <v>206</v>
      </c>
      <c r="I545" s="124" t="s">
        <v>495</v>
      </c>
      <c r="J545" s="125" t="s">
        <v>498</v>
      </c>
      <c r="K545" s="29"/>
      <c r="L545" s="29"/>
      <c r="M545" s="29"/>
      <c r="N545" s="29"/>
    </row>
    <row r="546" spans="1:14" ht="42" customHeight="1">
      <c r="A546" s="21"/>
      <c r="B546" s="265"/>
      <c r="C546" s="269"/>
      <c r="D546" s="267"/>
      <c r="E546" s="134" t="s">
        <v>299</v>
      </c>
      <c r="F546" s="135">
        <v>2021</v>
      </c>
      <c r="G546" s="136" t="s">
        <v>552</v>
      </c>
      <c r="H546" s="136" t="s">
        <v>299</v>
      </c>
      <c r="I546" s="136" t="s">
        <v>383</v>
      </c>
      <c r="J546" s="125" t="s">
        <v>444</v>
      </c>
      <c r="K546" s="29"/>
      <c r="L546" s="29"/>
      <c r="M546" s="29"/>
      <c r="N546" s="29"/>
    </row>
    <row r="547" spans="1:14" ht="42" customHeight="1">
      <c r="A547" s="21"/>
      <c r="B547" s="265"/>
      <c r="C547" s="269"/>
      <c r="D547" s="267"/>
      <c r="E547" s="128" t="s">
        <v>564</v>
      </c>
      <c r="F547" s="127">
        <v>2021</v>
      </c>
      <c r="G547" s="128" t="s">
        <v>9</v>
      </c>
      <c r="H547" s="128" t="s">
        <v>564</v>
      </c>
      <c r="I547" s="128" t="s">
        <v>449</v>
      </c>
      <c r="J547" s="129" t="s">
        <v>565</v>
      </c>
      <c r="K547" s="29"/>
      <c r="L547" s="29"/>
      <c r="M547" s="29"/>
      <c r="N547" s="29"/>
    </row>
    <row r="548" spans="1:14" ht="42" customHeight="1">
      <c r="A548" s="21"/>
      <c r="B548" s="265"/>
      <c r="C548" s="269"/>
      <c r="D548" s="267"/>
      <c r="E548" s="126" t="s">
        <v>447</v>
      </c>
      <c r="F548" s="127">
        <v>2021</v>
      </c>
      <c r="G548" s="128" t="s">
        <v>9</v>
      </c>
      <c r="H548" s="128" t="s">
        <v>299</v>
      </c>
      <c r="I548" s="128" t="s">
        <v>446</v>
      </c>
      <c r="J548" s="129" t="s">
        <v>445</v>
      </c>
      <c r="K548" s="29"/>
      <c r="L548" s="29"/>
      <c r="M548" s="29"/>
      <c r="N548" s="29"/>
    </row>
    <row r="549" spans="1:14" ht="42" customHeight="1">
      <c r="A549" s="21"/>
      <c r="B549" s="265"/>
      <c r="C549" s="269"/>
      <c r="D549" s="267"/>
      <c r="E549" s="122" t="s">
        <v>299</v>
      </c>
      <c r="F549" s="123">
        <v>2021</v>
      </c>
      <c r="G549" s="124" t="s">
        <v>9</v>
      </c>
      <c r="H549" s="124" t="s">
        <v>299</v>
      </c>
      <c r="I549" s="124" t="s">
        <v>337</v>
      </c>
      <c r="J549" s="125" t="s">
        <v>338</v>
      </c>
      <c r="K549" s="29"/>
      <c r="L549" s="29"/>
      <c r="M549" s="29"/>
      <c r="N549" s="29"/>
    </row>
    <row r="550" spans="1:14" ht="42" customHeight="1">
      <c r="A550" s="21"/>
      <c r="B550" s="265"/>
      <c r="C550" s="269"/>
      <c r="D550" s="267"/>
      <c r="E550" s="122" t="s">
        <v>282</v>
      </c>
      <c r="F550" s="123">
        <v>2018</v>
      </c>
      <c r="G550" s="124" t="s">
        <v>9</v>
      </c>
      <c r="H550" s="124" t="s">
        <v>281</v>
      </c>
      <c r="I550" s="124" t="s">
        <v>280</v>
      </c>
      <c r="J550" s="125" t="s">
        <v>279</v>
      </c>
      <c r="K550" s="29"/>
      <c r="L550" s="29"/>
      <c r="M550" s="29"/>
      <c r="N550" s="29"/>
    </row>
    <row r="551" spans="1:14" ht="42" customHeight="1">
      <c r="A551" s="21"/>
      <c r="B551" s="265"/>
      <c r="C551" s="269"/>
      <c r="D551" s="267"/>
      <c r="E551" s="122" t="s">
        <v>56</v>
      </c>
      <c r="F551" s="123">
        <v>2017</v>
      </c>
      <c r="G551" s="124" t="s">
        <v>9</v>
      </c>
      <c r="H551" s="124" t="s">
        <v>56</v>
      </c>
      <c r="I551" s="124" t="s">
        <v>57</v>
      </c>
      <c r="J551" s="125" t="s">
        <v>55</v>
      </c>
      <c r="K551" s="29"/>
      <c r="L551" s="29"/>
      <c r="M551" s="29"/>
      <c r="N551" s="29"/>
    </row>
    <row r="552" spans="1:14" ht="42" customHeight="1">
      <c r="A552" s="21"/>
      <c r="B552" s="265"/>
      <c r="C552" s="269"/>
      <c r="D552" s="267"/>
      <c r="E552" s="122" t="s">
        <v>132</v>
      </c>
      <c r="F552" s="123">
        <v>2017</v>
      </c>
      <c r="G552" s="124" t="s">
        <v>9</v>
      </c>
      <c r="H552" s="124" t="s">
        <v>132</v>
      </c>
      <c r="I552" s="124" t="s">
        <v>141</v>
      </c>
      <c r="J552" s="125" t="s">
        <v>140</v>
      </c>
      <c r="K552" s="29"/>
      <c r="L552" s="29"/>
      <c r="M552" s="29"/>
      <c r="N552" s="29"/>
    </row>
    <row r="553" spans="1:14" ht="42" customHeight="1">
      <c r="A553" s="21"/>
      <c r="B553" s="265"/>
      <c r="C553" s="269"/>
      <c r="D553" s="267"/>
      <c r="E553" s="122" t="s">
        <v>38</v>
      </c>
      <c r="F553" s="123">
        <v>2015</v>
      </c>
      <c r="G553" s="124" t="s">
        <v>9</v>
      </c>
      <c r="H553" s="124" t="s">
        <v>37</v>
      </c>
      <c r="I553" s="124" t="s">
        <v>39</v>
      </c>
      <c r="J553" s="125" t="s">
        <v>36</v>
      </c>
      <c r="K553" s="29"/>
      <c r="L553" s="29"/>
      <c r="M553" s="29"/>
      <c r="N553" s="29"/>
    </row>
    <row r="554" spans="1:14" ht="42" customHeight="1">
      <c r="A554" s="21"/>
      <c r="B554" s="265">
        <v>487</v>
      </c>
      <c r="C554" s="269" t="s">
        <v>120</v>
      </c>
      <c r="D554" s="267" t="s">
        <v>409</v>
      </c>
      <c r="E554" s="122" t="s">
        <v>299</v>
      </c>
      <c r="F554" s="123">
        <v>2022</v>
      </c>
      <c r="G554" s="124" t="s">
        <v>548</v>
      </c>
      <c r="H554" s="124" t="s">
        <v>299</v>
      </c>
      <c r="I554" s="124" t="s">
        <v>448</v>
      </c>
      <c r="J554" s="125" t="s">
        <v>444</v>
      </c>
      <c r="K554" s="29"/>
      <c r="L554" s="29"/>
      <c r="M554" s="29"/>
      <c r="N554" s="29"/>
    </row>
    <row r="555" spans="1:14" ht="42" customHeight="1">
      <c r="A555" s="21"/>
      <c r="B555" s="265"/>
      <c r="C555" s="269"/>
      <c r="D555" s="267"/>
      <c r="E555" s="126" t="s">
        <v>339</v>
      </c>
      <c r="F555" s="127">
        <v>2022</v>
      </c>
      <c r="G555" s="128" t="s">
        <v>9</v>
      </c>
      <c r="H555" s="128" t="s">
        <v>315</v>
      </c>
      <c r="I555" s="128" t="s">
        <v>450</v>
      </c>
      <c r="J555" s="129" t="s">
        <v>451</v>
      </c>
      <c r="K555" s="29"/>
      <c r="L555" s="29"/>
      <c r="M555" s="29"/>
      <c r="N555" s="29"/>
    </row>
    <row r="556" spans="1:14" ht="42" customHeight="1">
      <c r="A556" s="21"/>
      <c r="B556" s="265"/>
      <c r="C556" s="269"/>
      <c r="D556" s="267"/>
      <c r="E556" s="126" t="s">
        <v>465</v>
      </c>
      <c r="F556" s="127">
        <v>2022</v>
      </c>
      <c r="G556" s="128" t="s">
        <v>9</v>
      </c>
      <c r="H556" s="128" t="s">
        <v>308</v>
      </c>
      <c r="I556" s="128" t="s">
        <v>464</v>
      </c>
      <c r="J556" s="129" t="s">
        <v>463</v>
      </c>
      <c r="K556" s="29"/>
      <c r="L556" s="29"/>
      <c r="M556" s="29"/>
      <c r="N556" s="29"/>
    </row>
    <row r="557" spans="1:14" ht="42" customHeight="1">
      <c r="A557" s="21"/>
      <c r="B557" s="265"/>
      <c r="C557" s="269"/>
      <c r="D557" s="267"/>
      <c r="E557" s="126" t="s">
        <v>470</v>
      </c>
      <c r="F557" s="127">
        <v>2022</v>
      </c>
      <c r="G557" s="128" t="s">
        <v>9</v>
      </c>
      <c r="H557" s="128" t="s">
        <v>375</v>
      </c>
      <c r="I557" s="128" t="s">
        <v>469</v>
      </c>
      <c r="J557" s="129" t="s">
        <v>468</v>
      </c>
      <c r="K557" s="29"/>
      <c r="L557" s="29"/>
      <c r="M557" s="29"/>
      <c r="N557" s="29"/>
    </row>
    <row r="558" spans="1:14" ht="42" customHeight="1">
      <c r="A558" s="21"/>
      <c r="B558" s="265"/>
      <c r="C558" s="269"/>
      <c r="D558" s="267"/>
      <c r="E558" s="126" t="s">
        <v>31</v>
      </c>
      <c r="F558" s="127">
        <v>2022</v>
      </c>
      <c r="G558" s="128" t="s">
        <v>9</v>
      </c>
      <c r="H558" s="128" t="s">
        <v>462</v>
      </c>
      <c r="I558" s="128" t="s">
        <v>460</v>
      </c>
      <c r="J558" s="129" t="s">
        <v>461</v>
      </c>
      <c r="K558" s="29"/>
      <c r="L558" s="29"/>
      <c r="M558" s="29"/>
      <c r="N558" s="29"/>
    </row>
    <row r="559" spans="1:14" ht="42" customHeight="1">
      <c r="A559" s="21"/>
      <c r="B559" s="265"/>
      <c r="C559" s="269"/>
      <c r="D559" s="267"/>
      <c r="E559" s="126" t="s">
        <v>467</v>
      </c>
      <c r="F559" s="127">
        <v>2022</v>
      </c>
      <c r="G559" s="128" t="s">
        <v>9</v>
      </c>
      <c r="H559" s="128" t="s">
        <v>219</v>
      </c>
      <c r="I559" s="128" t="s">
        <v>466</v>
      </c>
      <c r="J559" s="129" t="s">
        <v>471</v>
      </c>
      <c r="K559" s="29"/>
      <c r="L559" s="29"/>
      <c r="M559" s="29"/>
      <c r="N559" s="29"/>
    </row>
    <row r="560" spans="1:14" ht="42" customHeight="1">
      <c r="A560" s="21"/>
      <c r="B560" s="265"/>
      <c r="C560" s="269"/>
      <c r="D560" s="267"/>
      <c r="E560" s="126" t="s">
        <v>533</v>
      </c>
      <c r="F560" s="127">
        <v>2022</v>
      </c>
      <c r="G560" s="128" t="s">
        <v>9</v>
      </c>
      <c r="H560" s="128" t="s">
        <v>534</v>
      </c>
      <c r="I560" s="128" t="s">
        <v>532</v>
      </c>
      <c r="J560" s="129" t="s">
        <v>535</v>
      </c>
      <c r="K560" s="29"/>
      <c r="L560" s="29"/>
      <c r="M560" s="29"/>
      <c r="N560" s="29"/>
    </row>
    <row r="561" spans="1:14" ht="42" customHeight="1">
      <c r="A561" s="21"/>
      <c r="B561" s="265"/>
      <c r="C561" s="269"/>
      <c r="D561" s="267"/>
      <c r="E561" s="134" t="s">
        <v>299</v>
      </c>
      <c r="F561" s="135">
        <v>2021</v>
      </c>
      <c r="G561" s="136" t="s">
        <v>552</v>
      </c>
      <c r="H561" s="136" t="s">
        <v>299</v>
      </c>
      <c r="I561" s="136" t="s">
        <v>383</v>
      </c>
      <c r="J561" s="125" t="s">
        <v>444</v>
      </c>
      <c r="K561" s="29"/>
      <c r="L561" s="29"/>
      <c r="M561" s="29"/>
      <c r="N561" s="29"/>
    </row>
    <row r="562" spans="1:14" ht="42" customHeight="1">
      <c r="A562" s="21"/>
      <c r="B562" s="265"/>
      <c r="C562" s="269"/>
      <c r="D562" s="267"/>
      <c r="E562" s="128" t="s">
        <v>564</v>
      </c>
      <c r="F562" s="127">
        <v>2021</v>
      </c>
      <c r="G562" s="128" t="s">
        <v>9</v>
      </c>
      <c r="H562" s="128" t="s">
        <v>564</v>
      </c>
      <c r="I562" s="128" t="s">
        <v>449</v>
      </c>
      <c r="J562" s="129" t="s">
        <v>565</v>
      </c>
      <c r="K562" s="29"/>
      <c r="L562" s="29"/>
      <c r="M562" s="29"/>
      <c r="N562" s="29"/>
    </row>
    <row r="563" spans="1:14" ht="42" customHeight="1">
      <c r="A563" s="21"/>
      <c r="B563" s="265"/>
      <c r="C563" s="269"/>
      <c r="D563" s="267"/>
      <c r="E563" s="126" t="s">
        <v>447</v>
      </c>
      <c r="F563" s="127">
        <v>2021</v>
      </c>
      <c r="G563" s="128" t="s">
        <v>9</v>
      </c>
      <c r="H563" s="128" t="s">
        <v>299</v>
      </c>
      <c r="I563" s="128" t="s">
        <v>446</v>
      </c>
      <c r="J563" s="129" t="s">
        <v>445</v>
      </c>
      <c r="K563" s="29"/>
      <c r="L563" s="29"/>
      <c r="M563" s="29"/>
      <c r="N563" s="29"/>
    </row>
    <row r="564" spans="1:14" ht="42" customHeight="1">
      <c r="A564" s="21"/>
      <c r="B564" s="265"/>
      <c r="C564" s="269"/>
      <c r="D564" s="267"/>
      <c r="E564" s="122" t="s">
        <v>72</v>
      </c>
      <c r="F564" s="123">
        <v>2021</v>
      </c>
      <c r="G564" s="124" t="s">
        <v>9</v>
      </c>
      <c r="H564" s="124" t="s">
        <v>62</v>
      </c>
      <c r="I564" s="124" t="s">
        <v>312</v>
      </c>
      <c r="J564" s="125" t="s">
        <v>311</v>
      </c>
      <c r="K564" s="29"/>
      <c r="L564" s="29"/>
      <c r="M564" s="29"/>
      <c r="N564" s="29"/>
    </row>
    <row r="565" spans="1:14" ht="42" customHeight="1">
      <c r="A565" s="21"/>
      <c r="B565" s="265"/>
      <c r="C565" s="269"/>
      <c r="D565" s="267"/>
      <c r="E565" s="122" t="s">
        <v>299</v>
      </c>
      <c r="F565" s="123">
        <v>2021</v>
      </c>
      <c r="G565" s="124" t="s">
        <v>9</v>
      </c>
      <c r="H565" s="124" t="s">
        <v>299</v>
      </c>
      <c r="I565" s="124" t="s">
        <v>337</v>
      </c>
      <c r="J565" s="125" t="s">
        <v>338</v>
      </c>
      <c r="K565" s="29"/>
      <c r="L565" s="29"/>
      <c r="M565" s="29"/>
      <c r="N565" s="29"/>
    </row>
    <row r="566" spans="1:14" ht="42" customHeight="1">
      <c r="A566" s="21"/>
      <c r="B566" s="265"/>
      <c r="C566" s="269"/>
      <c r="D566" s="267"/>
      <c r="E566" s="122" t="s">
        <v>301</v>
      </c>
      <c r="F566" s="123">
        <v>2020</v>
      </c>
      <c r="G566" s="124" t="s">
        <v>9</v>
      </c>
      <c r="H566" s="124" t="s">
        <v>303</v>
      </c>
      <c r="I566" s="124" t="s">
        <v>300</v>
      </c>
      <c r="J566" s="125" t="s">
        <v>302</v>
      </c>
      <c r="K566" s="29"/>
      <c r="L566" s="29"/>
      <c r="M566" s="29"/>
      <c r="N566" s="29"/>
    </row>
    <row r="567" spans="1:14" ht="42" customHeight="1">
      <c r="A567" s="21"/>
      <c r="B567" s="265"/>
      <c r="C567" s="269"/>
      <c r="D567" s="267"/>
      <c r="E567" s="122" t="s">
        <v>151</v>
      </c>
      <c r="F567" s="123">
        <v>2020</v>
      </c>
      <c r="G567" s="124" t="s">
        <v>9</v>
      </c>
      <c r="H567" s="124" t="s">
        <v>152</v>
      </c>
      <c r="I567" s="124" t="s">
        <v>154</v>
      </c>
      <c r="J567" s="125" t="s">
        <v>153</v>
      </c>
      <c r="K567" s="29"/>
      <c r="L567" s="29"/>
      <c r="M567" s="29"/>
      <c r="N567" s="29"/>
    </row>
    <row r="568" spans="1:14" ht="42" customHeight="1">
      <c r="A568" s="21"/>
      <c r="B568" s="265"/>
      <c r="C568" s="269"/>
      <c r="D568" s="267"/>
      <c r="E568" s="122" t="s">
        <v>84</v>
      </c>
      <c r="F568" s="123">
        <v>2019</v>
      </c>
      <c r="G568" s="124" t="s">
        <v>9</v>
      </c>
      <c r="H568" s="124" t="s">
        <v>257</v>
      </c>
      <c r="I568" s="124" t="s">
        <v>121</v>
      </c>
      <c r="J568" s="125" t="s">
        <v>122</v>
      </c>
      <c r="K568" s="29"/>
      <c r="L568" s="29"/>
      <c r="M568" s="29"/>
      <c r="N568" s="29"/>
    </row>
    <row r="569" spans="1:14" ht="42" customHeight="1">
      <c r="A569" s="21"/>
      <c r="B569" s="265"/>
      <c r="C569" s="269"/>
      <c r="D569" s="267"/>
      <c r="E569" s="122" t="s">
        <v>68</v>
      </c>
      <c r="F569" s="123">
        <v>2018</v>
      </c>
      <c r="G569" s="124" t="s">
        <v>9</v>
      </c>
      <c r="H569" s="124" t="s">
        <v>261</v>
      </c>
      <c r="I569" s="124" t="s">
        <v>69</v>
      </c>
      <c r="J569" s="125" t="s">
        <v>70</v>
      </c>
      <c r="K569" s="29"/>
      <c r="L569" s="29"/>
      <c r="M569" s="29"/>
      <c r="N569" s="29"/>
    </row>
    <row r="570" spans="1:14" ht="42" customHeight="1">
      <c r="A570" s="21"/>
      <c r="B570" s="265"/>
      <c r="C570" s="269"/>
      <c r="D570" s="267"/>
      <c r="E570" s="122" t="s">
        <v>282</v>
      </c>
      <c r="F570" s="123">
        <v>2018</v>
      </c>
      <c r="G570" s="124" t="s">
        <v>9</v>
      </c>
      <c r="H570" s="124" t="s">
        <v>281</v>
      </c>
      <c r="I570" s="124" t="s">
        <v>280</v>
      </c>
      <c r="J570" s="125" t="s">
        <v>279</v>
      </c>
      <c r="K570" s="29"/>
      <c r="L570" s="29"/>
      <c r="M570" s="29"/>
      <c r="N570" s="29"/>
    </row>
    <row r="571" spans="1:14" ht="42" customHeight="1">
      <c r="A571" s="21"/>
      <c r="B571" s="265"/>
      <c r="C571" s="269"/>
      <c r="D571" s="267"/>
      <c r="E571" s="122" t="s">
        <v>64</v>
      </c>
      <c r="F571" s="123">
        <v>2015</v>
      </c>
      <c r="G571" s="124" t="s">
        <v>9</v>
      </c>
      <c r="H571" s="124" t="s">
        <v>66</v>
      </c>
      <c r="I571" s="124" t="s">
        <v>67</v>
      </c>
      <c r="J571" s="125" t="s">
        <v>65</v>
      </c>
      <c r="K571" s="29"/>
      <c r="L571" s="29"/>
      <c r="M571" s="29"/>
      <c r="N571" s="29"/>
    </row>
    <row r="572" spans="1:14" ht="42" customHeight="1">
      <c r="A572" s="21"/>
      <c r="B572" s="265"/>
      <c r="C572" s="269"/>
      <c r="D572" s="267"/>
      <c r="E572" s="122" t="s">
        <v>38</v>
      </c>
      <c r="F572" s="123">
        <v>2015</v>
      </c>
      <c r="G572" s="124" t="s">
        <v>9</v>
      </c>
      <c r="H572" s="124" t="s">
        <v>37</v>
      </c>
      <c r="I572" s="124" t="s">
        <v>39</v>
      </c>
      <c r="J572" s="125" t="s">
        <v>36</v>
      </c>
      <c r="K572" s="29"/>
      <c r="L572" s="29"/>
      <c r="M572" s="29"/>
      <c r="N572" s="29"/>
    </row>
    <row r="573" spans="1:14" ht="42" customHeight="1">
      <c r="A573" s="21"/>
      <c r="B573" s="265">
        <v>646</v>
      </c>
      <c r="C573" s="266" t="s">
        <v>422</v>
      </c>
      <c r="D573" s="267" t="s">
        <v>441</v>
      </c>
      <c r="E573" s="122" t="s">
        <v>299</v>
      </c>
      <c r="F573" s="123">
        <v>2022</v>
      </c>
      <c r="G573" s="124" t="s">
        <v>548</v>
      </c>
      <c r="H573" s="124" t="s">
        <v>299</v>
      </c>
      <c r="I573" s="124" t="s">
        <v>448</v>
      </c>
      <c r="J573" s="125" t="s">
        <v>444</v>
      </c>
      <c r="K573" s="29"/>
      <c r="L573" s="29"/>
      <c r="M573" s="29"/>
      <c r="N573" s="29"/>
    </row>
    <row r="574" spans="1:14" ht="42" customHeight="1">
      <c r="A574" s="21"/>
      <c r="B574" s="265"/>
      <c r="C574" s="266"/>
      <c r="D574" s="267"/>
      <c r="E574" s="134" t="s">
        <v>299</v>
      </c>
      <c r="F574" s="135">
        <v>2021</v>
      </c>
      <c r="G574" s="136" t="s">
        <v>552</v>
      </c>
      <c r="H574" s="136" t="s">
        <v>299</v>
      </c>
      <c r="I574" s="136" t="s">
        <v>383</v>
      </c>
      <c r="J574" s="125" t="s">
        <v>444</v>
      </c>
      <c r="K574" s="29"/>
      <c r="L574" s="29"/>
      <c r="M574" s="29"/>
      <c r="N574" s="29"/>
    </row>
    <row r="575" spans="1:14" ht="42" customHeight="1">
      <c r="A575" s="21"/>
      <c r="B575" s="265"/>
      <c r="C575" s="266"/>
      <c r="D575" s="267"/>
      <c r="E575" s="128" t="s">
        <v>564</v>
      </c>
      <c r="F575" s="127">
        <v>2021</v>
      </c>
      <c r="G575" s="128" t="s">
        <v>9</v>
      </c>
      <c r="H575" s="128" t="s">
        <v>564</v>
      </c>
      <c r="I575" s="128" t="s">
        <v>449</v>
      </c>
      <c r="J575" s="129" t="s">
        <v>565</v>
      </c>
      <c r="K575" s="29"/>
      <c r="L575" s="29"/>
      <c r="M575" s="29"/>
      <c r="N575" s="29"/>
    </row>
    <row r="576" spans="1:14" ht="42" customHeight="1">
      <c r="A576" s="21"/>
      <c r="B576" s="265"/>
      <c r="C576" s="266"/>
      <c r="D576" s="267"/>
      <c r="E576" s="126" t="s">
        <v>447</v>
      </c>
      <c r="F576" s="127">
        <v>2021</v>
      </c>
      <c r="G576" s="128" t="s">
        <v>9</v>
      </c>
      <c r="H576" s="128" t="s">
        <v>299</v>
      </c>
      <c r="I576" s="128" t="s">
        <v>446</v>
      </c>
      <c r="J576" s="129" t="s">
        <v>445</v>
      </c>
      <c r="K576" s="29"/>
      <c r="L576" s="29"/>
      <c r="M576" s="29"/>
      <c r="N576" s="29"/>
    </row>
    <row r="577" spans="1:14" ht="42" customHeight="1">
      <c r="A577" s="21"/>
      <c r="B577" s="265"/>
      <c r="C577" s="266"/>
      <c r="D577" s="267"/>
      <c r="E577" s="122" t="s">
        <v>299</v>
      </c>
      <c r="F577" s="123">
        <v>2021</v>
      </c>
      <c r="G577" s="124" t="s">
        <v>9</v>
      </c>
      <c r="H577" s="124" t="s">
        <v>299</v>
      </c>
      <c r="I577" s="124" t="s">
        <v>383</v>
      </c>
      <c r="J577" s="125" t="s">
        <v>444</v>
      </c>
      <c r="K577" s="29"/>
      <c r="L577" s="29"/>
      <c r="M577" s="29"/>
      <c r="N577" s="29"/>
    </row>
    <row r="578" spans="1:14" ht="42" customHeight="1">
      <c r="A578" s="21"/>
      <c r="B578" s="265"/>
      <c r="C578" s="266"/>
      <c r="D578" s="267"/>
      <c r="E578" s="122" t="s">
        <v>50</v>
      </c>
      <c r="F578" s="123">
        <v>2017</v>
      </c>
      <c r="G578" s="124" t="s">
        <v>9</v>
      </c>
      <c r="H578" s="124" t="s">
        <v>19</v>
      </c>
      <c r="I578" s="124" t="s">
        <v>25</v>
      </c>
      <c r="J578" s="125" t="s">
        <v>20</v>
      </c>
      <c r="K578" s="29"/>
      <c r="L578" s="29"/>
      <c r="M578" s="29"/>
      <c r="N578" s="29"/>
    </row>
    <row r="579" spans="1:14" ht="42" customHeight="1">
      <c r="A579" s="21"/>
      <c r="B579" s="265">
        <v>470</v>
      </c>
      <c r="C579" s="268" t="s">
        <v>247</v>
      </c>
      <c r="D579" s="267" t="s">
        <v>410</v>
      </c>
      <c r="E579" s="134" t="s">
        <v>299</v>
      </c>
      <c r="F579" s="135">
        <v>2022</v>
      </c>
      <c r="G579" s="136" t="s">
        <v>548</v>
      </c>
      <c r="H579" s="136" t="s">
        <v>299</v>
      </c>
      <c r="I579" s="136" t="s">
        <v>448</v>
      </c>
      <c r="J579" s="125" t="s">
        <v>444</v>
      </c>
      <c r="K579" s="29"/>
      <c r="L579" s="29"/>
      <c r="M579" s="29"/>
      <c r="N579" s="29"/>
    </row>
    <row r="580" spans="1:14" ht="42" customHeight="1">
      <c r="A580" s="21"/>
      <c r="B580" s="265"/>
      <c r="C580" s="268"/>
      <c r="D580" s="267"/>
      <c r="E580" s="137" t="s">
        <v>339</v>
      </c>
      <c r="F580" s="138">
        <v>2022</v>
      </c>
      <c r="G580" s="139" t="s">
        <v>9</v>
      </c>
      <c r="H580" s="139" t="s">
        <v>315</v>
      </c>
      <c r="I580" s="139" t="s">
        <v>450</v>
      </c>
      <c r="J580" s="129" t="s">
        <v>451</v>
      </c>
      <c r="K580" s="29"/>
      <c r="L580" s="29"/>
      <c r="M580" s="29"/>
      <c r="N580" s="29"/>
    </row>
    <row r="581" spans="1:14" ht="42" customHeight="1">
      <c r="A581" s="21"/>
      <c r="B581" s="265"/>
      <c r="C581" s="268"/>
      <c r="D581" s="267"/>
      <c r="E581" s="137" t="s">
        <v>465</v>
      </c>
      <c r="F581" s="138">
        <v>2022</v>
      </c>
      <c r="G581" s="139" t="s">
        <v>9</v>
      </c>
      <c r="H581" s="139" t="s">
        <v>308</v>
      </c>
      <c r="I581" s="139" t="s">
        <v>464</v>
      </c>
      <c r="J581" s="129" t="s">
        <v>463</v>
      </c>
      <c r="K581" s="29"/>
      <c r="L581" s="29"/>
      <c r="M581" s="29"/>
      <c r="N581" s="29"/>
    </row>
    <row r="582" spans="1:14" ht="42" customHeight="1">
      <c r="A582" s="21"/>
      <c r="B582" s="265"/>
      <c r="C582" s="268"/>
      <c r="D582" s="267"/>
      <c r="E582" s="137" t="s">
        <v>470</v>
      </c>
      <c r="F582" s="138">
        <v>2022</v>
      </c>
      <c r="G582" s="139" t="s">
        <v>9</v>
      </c>
      <c r="H582" s="139" t="s">
        <v>375</v>
      </c>
      <c r="I582" s="139" t="s">
        <v>469</v>
      </c>
      <c r="J582" s="129" t="s">
        <v>468</v>
      </c>
      <c r="K582" s="29"/>
      <c r="L582" s="29"/>
      <c r="M582" s="29"/>
      <c r="N582" s="29"/>
    </row>
    <row r="583" spans="1:14" ht="42" customHeight="1">
      <c r="A583" s="21"/>
      <c r="B583" s="265"/>
      <c r="C583" s="268"/>
      <c r="D583" s="267"/>
      <c r="E583" s="137" t="s">
        <v>31</v>
      </c>
      <c r="F583" s="138">
        <v>2022</v>
      </c>
      <c r="G583" s="139" t="s">
        <v>9</v>
      </c>
      <c r="H583" s="139" t="s">
        <v>462</v>
      </c>
      <c r="I583" s="139" t="s">
        <v>460</v>
      </c>
      <c r="J583" s="129" t="s">
        <v>461</v>
      </c>
      <c r="K583" s="29"/>
      <c r="L583" s="29"/>
      <c r="M583" s="29"/>
      <c r="N583" s="29"/>
    </row>
    <row r="584" spans="1:14" ht="42" customHeight="1">
      <c r="A584" s="21"/>
      <c r="B584" s="265"/>
      <c r="C584" s="268"/>
      <c r="D584" s="267"/>
      <c r="E584" s="137" t="s">
        <v>533</v>
      </c>
      <c r="F584" s="138">
        <v>2022</v>
      </c>
      <c r="G584" s="139" t="s">
        <v>9</v>
      </c>
      <c r="H584" s="139" t="s">
        <v>534</v>
      </c>
      <c r="I584" s="139" t="s">
        <v>532</v>
      </c>
      <c r="J584" s="129" t="s">
        <v>535</v>
      </c>
      <c r="K584" s="29"/>
      <c r="L584" s="29"/>
      <c r="M584" s="29"/>
      <c r="N584" s="29"/>
    </row>
    <row r="585" spans="1:14" ht="42" customHeight="1">
      <c r="A585" s="21"/>
      <c r="B585" s="265"/>
      <c r="C585" s="268"/>
      <c r="D585" s="267"/>
      <c r="E585" s="137" t="s">
        <v>467</v>
      </c>
      <c r="F585" s="138">
        <v>2022</v>
      </c>
      <c r="G585" s="139" t="s">
        <v>9</v>
      </c>
      <c r="H585" s="139" t="s">
        <v>219</v>
      </c>
      <c r="I585" s="139" t="s">
        <v>466</v>
      </c>
      <c r="J585" s="129" t="s">
        <v>471</v>
      </c>
      <c r="K585" s="29"/>
      <c r="L585" s="29"/>
      <c r="M585" s="29"/>
      <c r="N585" s="29"/>
    </row>
    <row r="586" spans="1:14" ht="42" customHeight="1">
      <c r="A586" s="21"/>
      <c r="B586" s="265"/>
      <c r="C586" s="268"/>
      <c r="D586" s="267"/>
      <c r="E586" s="126" t="s">
        <v>555</v>
      </c>
      <c r="F586" s="127">
        <v>2022</v>
      </c>
      <c r="G586" s="128" t="s">
        <v>9</v>
      </c>
      <c r="H586" s="128" t="s">
        <v>556</v>
      </c>
      <c r="I586" s="128" t="s">
        <v>557</v>
      </c>
      <c r="J586" s="140" t="s">
        <v>558</v>
      </c>
      <c r="K586" s="29"/>
      <c r="L586" s="29"/>
      <c r="M586" s="29"/>
      <c r="N586" s="29"/>
    </row>
    <row r="587" spans="1:14" ht="42" customHeight="1">
      <c r="A587" s="21"/>
      <c r="B587" s="265"/>
      <c r="C587" s="268"/>
      <c r="D587" s="267"/>
      <c r="E587" s="134" t="s">
        <v>299</v>
      </c>
      <c r="F587" s="135">
        <v>2021</v>
      </c>
      <c r="G587" s="136" t="s">
        <v>552</v>
      </c>
      <c r="H587" s="136" t="s">
        <v>299</v>
      </c>
      <c r="I587" s="136" t="s">
        <v>383</v>
      </c>
      <c r="J587" s="125" t="s">
        <v>444</v>
      </c>
      <c r="K587" s="29"/>
      <c r="L587" s="29"/>
      <c r="M587" s="29"/>
      <c r="N587" s="29"/>
    </row>
    <row r="588" spans="1:14" ht="42" customHeight="1">
      <c r="A588" s="21"/>
      <c r="B588" s="265"/>
      <c r="C588" s="268"/>
      <c r="D588" s="267"/>
      <c r="E588" s="128" t="s">
        <v>564</v>
      </c>
      <c r="F588" s="127">
        <v>2021</v>
      </c>
      <c r="G588" s="128" t="s">
        <v>9</v>
      </c>
      <c r="H588" s="128" t="s">
        <v>564</v>
      </c>
      <c r="I588" s="128" t="s">
        <v>449</v>
      </c>
      <c r="J588" s="129" t="s">
        <v>565</v>
      </c>
      <c r="K588" s="29"/>
      <c r="L588" s="29"/>
      <c r="M588" s="29"/>
      <c r="N588" s="29"/>
    </row>
    <row r="589" spans="1:14" ht="42" customHeight="1">
      <c r="A589" s="21"/>
      <c r="B589" s="265"/>
      <c r="C589" s="268"/>
      <c r="D589" s="267"/>
      <c r="E589" s="137" t="s">
        <v>447</v>
      </c>
      <c r="F589" s="138">
        <v>2021</v>
      </c>
      <c r="G589" s="139" t="s">
        <v>9</v>
      </c>
      <c r="H589" s="139" t="s">
        <v>299</v>
      </c>
      <c r="I589" s="139" t="s">
        <v>446</v>
      </c>
      <c r="J589" s="129" t="s">
        <v>445</v>
      </c>
      <c r="K589" s="29"/>
      <c r="L589" s="29"/>
      <c r="M589" s="29"/>
      <c r="N589" s="29"/>
    </row>
    <row r="590" spans="1:14" ht="42" customHeight="1">
      <c r="A590" s="21"/>
      <c r="B590" s="265"/>
      <c r="C590" s="268"/>
      <c r="D590" s="267"/>
      <c r="E590" s="122" t="s">
        <v>299</v>
      </c>
      <c r="F590" s="123">
        <v>2021</v>
      </c>
      <c r="G590" s="124" t="s">
        <v>9</v>
      </c>
      <c r="H590" s="124" t="s">
        <v>299</v>
      </c>
      <c r="I590" s="124" t="s">
        <v>337</v>
      </c>
      <c r="J590" s="125" t="s">
        <v>338</v>
      </c>
      <c r="K590" s="29"/>
      <c r="L590" s="29"/>
      <c r="M590" s="29"/>
      <c r="N590" s="29"/>
    </row>
    <row r="591" spans="1:14" ht="42" customHeight="1">
      <c r="A591" s="21"/>
      <c r="B591" s="265"/>
      <c r="C591" s="268"/>
      <c r="D591" s="267"/>
      <c r="E591" s="122" t="s">
        <v>339</v>
      </c>
      <c r="F591" s="123">
        <v>2021</v>
      </c>
      <c r="G591" s="124" t="s">
        <v>9</v>
      </c>
      <c r="H591" s="124" t="s">
        <v>315</v>
      </c>
      <c r="I591" s="124" t="s">
        <v>340</v>
      </c>
      <c r="J591" s="125" t="s">
        <v>341</v>
      </c>
      <c r="K591" s="29"/>
      <c r="L591" s="29"/>
      <c r="M591" s="29"/>
      <c r="N591" s="29"/>
    </row>
    <row r="592" spans="1:14" ht="42" customHeight="1">
      <c r="A592" s="21"/>
      <c r="B592" s="265"/>
      <c r="C592" s="268"/>
      <c r="D592" s="267"/>
      <c r="E592" s="122" t="s">
        <v>364</v>
      </c>
      <c r="F592" s="123">
        <v>2021</v>
      </c>
      <c r="G592" s="124" t="s">
        <v>361</v>
      </c>
      <c r="H592" s="124" t="s">
        <v>100</v>
      </c>
      <c r="I592" s="124" t="s">
        <v>365</v>
      </c>
      <c r="J592" s="125" t="s">
        <v>366</v>
      </c>
      <c r="K592" s="29"/>
      <c r="L592" s="29"/>
      <c r="M592" s="29"/>
      <c r="N592" s="29"/>
    </row>
    <row r="593" spans="1:14" ht="42" customHeight="1">
      <c r="A593" s="21"/>
      <c r="B593" s="265"/>
      <c r="C593" s="268"/>
      <c r="D593" s="267"/>
      <c r="E593" s="122" t="s">
        <v>364</v>
      </c>
      <c r="F593" s="123">
        <v>2021</v>
      </c>
      <c r="G593" s="124" t="s">
        <v>9</v>
      </c>
      <c r="H593" s="124" t="s">
        <v>169</v>
      </c>
      <c r="I593" s="124" t="s">
        <v>367</v>
      </c>
      <c r="J593" s="125" t="s">
        <v>368</v>
      </c>
      <c r="K593" s="29"/>
      <c r="L593" s="29"/>
      <c r="M593" s="29"/>
      <c r="N593" s="29"/>
    </row>
    <row r="594" spans="1:14" ht="42" customHeight="1">
      <c r="A594" s="21"/>
      <c r="B594" s="265"/>
      <c r="C594" s="268"/>
      <c r="D594" s="267"/>
      <c r="E594" s="122" t="s">
        <v>38</v>
      </c>
      <c r="F594" s="123">
        <v>2021</v>
      </c>
      <c r="G594" s="124" t="s">
        <v>9</v>
      </c>
      <c r="H594" s="124" t="s">
        <v>369</v>
      </c>
      <c r="I594" s="124" t="s">
        <v>370</v>
      </c>
      <c r="J594" s="125" t="s">
        <v>371</v>
      </c>
      <c r="K594" s="29"/>
      <c r="L594" s="29"/>
      <c r="M594" s="29"/>
      <c r="N594" s="29"/>
    </row>
    <row r="595" spans="1:14" ht="42" customHeight="1">
      <c r="A595" s="21"/>
      <c r="B595" s="265"/>
      <c r="C595" s="268"/>
      <c r="D595" s="267"/>
      <c r="E595" s="122" t="s">
        <v>76</v>
      </c>
      <c r="F595" s="123">
        <v>2021</v>
      </c>
      <c r="G595" s="124" t="s">
        <v>361</v>
      </c>
      <c r="H595" s="124" t="s">
        <v>100</v>
      </c>
      <c r="I595" s="124" t="s">
        <v>372</v>
      </c>
      <c r="J595" s="125" t="s">
        <v>373</v>
      </c>
      <c r="K595" s="29"/>
      <c r="L595" s="29"/>
      <c r="M595" s="29"/>
      <c r="N595" s="29"/>
    </row>
    <row r="596" spans="1:14" ht="42" customHeight="1">
      <c r="A596" s="21"/>
      <c r="B596" s="265"/>
      <c r="C596" s="268"/>
      <c r="D596" s="267"/>
      <c r="E596" s="122" t="s">
        <v>374</v>
      </c>
      <c r="F596" s="123">
        <v>2020</v>
      </c>
      <c r="G596" s="124" t="s">
        <v>361</v>
      </c>
      <c r="H596" s="124" t="s">
        <v>375</v>
      </c>
      <c r="I596" s="124" t="s">
        <v>376</v>
      </c>
      <c r="J596" s="125" t="s">
        <v>377</v>
      </c>
      <c r="K596" s="29"/>
      <c r="L596" s="29"/>
      <c r="M596" s="29"/>
      <c r="N596" s="29"/>
    </row>
    <row r="597" spans="1:14" ht="42" customHeight="1">
      <c r="A597" s="21"/>
      <c r="B597" s="265"/>
      <c r="C597" s="268"/>
      <c r="D597" s="267"/>
      <c r="E597" s="122" t="s">
        <v>299</v>
      </c>
      <c r="F597" s="123">
        <v>2021</v>
      </c>
      <c r="G597" s="124" t="s">
        <v>9</v>
      </c>
      <c r="H597" s="124" t="s">
        <v>299</v>
      </c>
      <c r="I597" s="124" t="s">
        <v>362</v>
      </c>
      <c r="J597" s="125" t="s">
        <v>363</v>
      </c>
      <c r="K597" s="29"/>
      <c r="L597" s="29"/>
      <c r="M597" s="29"/>
      <c r="N597" s="29"/>
    </row>
    <row r="598" spans="1:14" ht="42" customHeight="1">
      <c r="A598" s="21"/>
      <c r="B598" s="265"/>
      <c r="C598" s="268"/>
      <c r="D598" s="267"/>
      <c r="E598" s="122" t="s">
        <v>24</v>
      </c>
      <c r="F598" s="123">
        <v>2021</v>
      </c>
      <c r="G598" s="124" t="s">
        <v>9</v>
      </c>
      <c r="H598" s="124" t="s">
        <v>24</v>
      </c>
      <c r="I598" s="124" t="s">
        <v>304</v>
      </c>
      <c r="J598" s="125" t="s">
        <v>305</v>
      </c>
      <c r="K598" s="29"/>
      <c r="L598" s="29"/>
      <c r="M598" s="29"/>
      <c r="N598" s="29"/>
    </row>
    <row r="599" spans="1:14" ht="42" customHeight="1">
      <c r="A599" s="21"/>
      <c r="B599" s="265"/>
      <c r="C599" s="268"/>
      <c r="D599" s="267"/>
      <c r="E599" s="122" t="s">
        <v>38</v>
      </c>
      <c r="F599" s="123">
        <v>2020</v>
      </c>
      <c r="G599" s="124" t="s">
        <v>9</v>
      </c>
      <c r="H599" s="124" t="s">
        <v>152</v>
      </c>
      <c r="I599" s="124" t="s">
        <v>154</v>
      </c>
      <c r="J599" s="125" t="s">
        <v>153</v>
      </c>
      <c r="K599" s="29"/>
      <c r="L599" s="29"/>
      <c r="M599" s="29"/>
      <c r="N599" s="29"/>
    </row>
    <row r="600" spans="1:14" ht="42" customHeight="1">
      <c r="A600" s="21"/>
      <c r="B600" s="265"/>
      <c r="C600" s="268"/>
      <c r="D600" s="267"/>
      <c r="E600" s="122" t="s">
        <v>40</v>
      </c>
      <c r="F600" s="123">
        <v>2019</v>
      </c>
      <c r="G600" s="124" t="s">
        <v>9</v>
      </c>
      <c r="H600" s="124" t="s">
        <v>41</v>
      </c>
      <c r="I600" s="124" t="s">
        <v>277</v>
      </c>
      <c r="J600" s="125" t="s">
        <v>444</v>
      </c>
      <c r="K600" s="29"/>
      <c r="L600" s="29"/>
      <c r="M600" s="29"/>
      <c r="N600" s="29"/>
    </row>
    <row r="601" spans="1:14" ht="42" customHeight="1">
      <c r="A601" s="21"/>
      <c r="B601" s="265"/>
      <c r="C601" s="268"/>
      <c r="D601" s="267"/>
      <c r="E601" s="122" t="s">
        <v>38</v>
      </c>
      <c r="F601" s="123">
        <v>2015</v>
      </c>
      <c r="G601" s="124" t="s">
        <v>9</v>
      </c>
      <c r="H601" s="124" t="s">
        <v>37</v>
      </c>
      <c r="I601" s="124" t="s">
        <v>39</v>
      </c>
      <c r="J601" s="125" t="s">
        <v>36</v>
      </c>
      <c r="K601" s="29"/>
      <c r="L601" s="29"/>
      <c r="M601" s="29"/>
      <c r="N601" s="29"/>
    </row>
    <row r="602" spans="1:14" ht="42" customHeight="1">
      <c r="A602" s="21"/>
      <c r="B602" s="265"/>
      <c r="C602" s="268"/>
      <c r="D602" s="267"/>
      <c r="E602" s="122" t="s">
        <v>285</v>
      </c>
      <c r="F602" s="123">
        <v>2013</v>
      </c>
      <c r="G602" s="124" t="s">
        <v>9</v>
      </c>
      <c r="H602" s="124" t="s">
        <v>285</v>
      </c>
      <c r="I602" s="124" t="s">
        <v>284</v>
      </c>
      <c r="J602" s="125" t="s">
        <v>283</v>
      </c>
      <c r="K602" s="29"/>
      <c r="L602" s="29"/>
      <c r="M602" s="29"/>
      <c r="N602" s="29"/>
    </row>
    <row r="603" spans="1:14" ht="42" customHeight="1">
      <c r="A603" s="21"/>
      <c r="B603" s="265"/>
      <c r="C603" s="268"/>
      <c r="D603" s="267"/>
      <c r="E603" s="122" t="s">
        <v>53</v>
      </c>
      <c r="F603" s="123">
        <v>2004</v>
      </c>
      <c r="G603" s="124" t="s">
        <v>9</v>
      </c>
      <c r="H603" s="124" t="s">
        <v>260</v>
      </c>
      <c r="I603" s="124" t="s">
        <v>54</v>
      </c>
      <c r="J603" s="125" t="s">
        <v>52</v>
      </c>
      <c r="K603" s="29"/>
      <c r="L603" s="29"/>
      <c r="M603" s="29"/>
      <c r="N603" s="29"/>
    </row>
    <row r="604" spans="1:14" ht="42" customHeight="1">
      <c r="A604" s="21"/>
      <c r="B604" s="265">
        <v>482</v>
      </c>
      <c r="C604" s="268" t="s">
        <v>251</v>
      </c>
      <c r="D604" s="267" t="s">
        <v>413</v>
      </c>
      <c r="E604" s="134" t="s">
        <v>299</v>
      </c>
      <c r="F604" s="135">
        <v>2022</v>
      </c>
      <c r="G604" s="136" t="s">
        <v>548</v>
      </c>
      <c r="H604" s="136" t="s">
        <v>299</v>
      </c>
      <c r="I604" s="136" t="s">
        <v>448</v>
      </c>
      <c r="J604" s="125" t="s">
        <v>444</v>
      </c>
      <c r="K604" s="29"/>
      <c r="L604" s="29"/>
      <c r="M604" s="29"/>
      <c r="N604" s="29"/>
    </row>
    <row r="605" spans="1:14" ht="42" customHeight="1">
      <c r="A605" s="21"/>
      <c r="B605" s="265"/>
      <c r="C605" s="268"/>
      <c r="D605" s="267"/>
      <c r="E605" s="134" t="s">
        <v>101</v>
      </c>
      <c r="F605" s="135">
        <v>2021</v>
      </c>
      <c r="G605" s="136" t="s">
        <v>9</v>
      </c>
      <c r="H605" s="136" t="s">
        <v>491</v>
      </c>
      <c r="I605" s="136" t="s">
        <v>490</v>
      </c>
      <c r="J605" s="125" t="s">
        <v>489</v>
      </c>
      <c r="K605" s="29"/>
      <c r="L605" s="29"/>
      <c r="M605" s="29"/>
      <c r="N605" s="29"/>
    </row>
    <row r="606" spans="1:14" ht="42" customHeight="1">
      <c r="A606" s="21"/>
      <c r="B606" s="265"/>
      <c r="C606" s="268"/>
      <c r="D606" s="267"/>
      <c r="E606" s="134" t="s">
        <v>299</v>
      </c>
      <c r="F606" s="135">
        <v>2021</v>
      </c>
      <c r="G606" s="136" t="s">
        <v>552</v>
      </c>
      <c r="H606" s="136" t="s">
        <v>299</v>
      </c>
      <c r="I606" s="136" t="s">
        <v>383</v>
      </c>
      <c r="J606" s="125" t="s">
        <v>444</v>
      </c>
      <c r="K606" s="29"/>
      <c r="L606" s="29"/>
      <c r="M606" s="29"/>
      <c r="N606" s="29"/>
    </row>
    <row r="607" spans="1:14" ht="42" customHeight="1">
      <c r="A607" s="21"/>
      <c r="B607" s="265"/>
      <c r="C607" s="268"/>
      <c r="D607" s="267"/>
      <c r="E607" s="128" t="s">
        <v>564</v>
      </c>
      <c r="F607" s="127">
        <v>2021</v>
      </c>
      <c r="G607" s="128" t="s">
        <v>9</v>
      </c>
      <c r="H607" s="128" t="s">
        <v>564</v>
      </c>
      <c r="I607" s="128" t="s">
        <v>449</v>
      </c>
      <c r="J607" s="129" t="s">
        <v>565</v>
      </c>
      <c r="K607" s="29"/>
      <c r="L607" s="29"/>
      <c r="M607" s="29"/>
      <c r="N607" s="29"/>
    </row>
    <row r="608" spans="1:14" ht="42" customHeight="1">
      <c r="A608" s="21"/>
      <c r="B608" s="265"/>
      <c r="C608" s="268"/>
      <c r="D608" s="267"/>
      <c r="E608" s="137" t="s">
        <v>447</v>
      </c>
      <c r="F608" s="138">
        <v>2021</v>
      </c>
      <c r="G608" s="139" t="s">
        <v>9</v>
      </c>
      <c r="H608" s="139" t="s">
        <v>299</v>
      </c>
      <c r="I608" s="139" t="s">
        <v>446</v>
      </c>
      <c r="J608" s="129" t="s">
        <v>445</v>
      </c>
      <c r="K608" s="29"/>
      <c r="L608" s="29"/>
      <c r="M608" s="29"/>
      <c r="N608" s="29"/>
    </row>
    <row r="609" spans="1:14" ht="42" customHeight="1">
      <c r="A609" s="21"/>
      <c r="B609" s="265"/>
      <c r="C609" s="268"/>
      <c r="D609" s="267"/>
      <c r="E609" s="122" t="s">
        <v>101</v>
      </c>
      <c r="F609" s="123">
        <v>2020</v>
      </c>
      <c r="G609" s="124" t="s">
        <v>9</v>
      </c>
      <c r="H609" s="124" t="s">
        <v>256</v>
      </c>
      <c r="I609" s="124" t="s">
        <v>107</v>
      </c>
      <c r="J609" s="125" t="s">
        <v>481</v>
      </c>
      <c r="K609" s="29"/>
      <c r="L609" s="29"/>
      <c r="M609" s="29"/>
      <c r="N609" s="29"/>
    </row>
    <row r="610" spans="1:14" ht="42" customHeight="1">
      <c r="A610" s="21"/>
      <c r="B610" s="265"/>
      <c r="C610" s="268"/>
      <c r="D610" s="267"/>
      <c r="E610" s="122" t="s">
        <v>258</v>
      </c>
      <c r="F610" s="123">
        <v>2018</v>
      </c>
      <c r="G610" s="124" t="s">
        <v>9</v>
      </c>
      <c r="H610" s="124" t="s">
        <v>259</v>
      </c>
      <c r="I610" s="124" t="s">
        <v>61</v>
      </c>
      <c r="J610" s="125" t="s">
        <v>60</v>
      </c>
      <c r="K610" s="29"/>
      <c r="L610" s="29"/>
      <c r="M610" s="29"/>
      <c r="N610" s="29"/>
    </row>
    <row r="611" spans="1:14" ht="42" customHeight="1">
      <c r="A611" s="21"/>
      <c r="B611" s="265"/>
      <c r="C611" s="268"/>
      <c r="D611" s="267"/>
      <c r="E611" s="122" t="s">
        <v>50</v>
      </c>
      <c r="F611" s="123">
        <v>2017</v>
      </c>
      <c r="G611" s="124" t="s">
        <v>9</v>
      </c>
      <c r="H611" s="124" t="s">
        <v>19</v>
      </c>
      <c r="I611" s="124" t="s">
        <v>25</v>
      </c>
      <c r="J611" s="125" t="s">
        <v>20</v>
      </c>
      <c r="K611" s="29"/>
      <c r="L611" s="29"/>
      <c r="M611" s="29"/>
      <c r="N611" s="29"/>
    </row>
    <row r="612" spans="1:14" ht="42" customHeight="1">
      <c r="A612" s="21"/>
      <c r="B612" s="265">
        <v>472</v>
      </c>
      <c r="C612" s="268" t="s">
        <v>248</v>
      </c>
      <c r="D612" s="267" t="s">
        <v>411</v>
      </c>
      <c r="E612" s="134" t="s">
        <v>299</v>
      </c>
      <c r="F612" s="135">
        <v>2022</v>
      </c>
      <c r="G612" s="136" t="s">
        <v>548</v>
      </c>
      <c r="H612" s="136" t="s">
        <v>299</v>
      </c>
      <c r="I612" s="136" t="s">
        <v>448</v>
      </c>
      <c r="J612" s="125" t="s">
        <v>444</v>
      </c>
      <c r="K612" s="29"/>
      <c r="L612" s="29"/>
      <c r="M612" s="29"/>
      <c r="N612" s="29"/>
    </row>
    <row r="613" spans="1:14" ht="42" customHeight="1">
      <c r="A613" s="21"/>
      <c r="B613" s="265"/>
      <c r="C613" s="268"/>
      <c r="D613" s="267"/>
      <c r="E613" s="137" t="s">
        <v>339</v>
      </c>
      <c r="F613" s="138">
        <v>2022</v>
      </c>
      <c r="G613" s="139" t="s">
        <v>9</v>
      </c>
      <c r="H613" s="139" t="s">
        <v>315</v>
      </c>
      <c r="I613" s="139" t="s">
        <v>450</v>
      </c>
      <c r="J613" s="129" t="s">
        <v>451</v>
      </c>
      <c r="K613" s="29"/>
      <c r="L613" s="29"/>
      <c r="M613" s="29"/>
      <c r="N613" s="29"/>
    </row>
    <row r="614" spans="1:14" ht="42" customHeight="1">
      <c r="A614" s="21"/>
      <c r="B614" s="265"/>
      <c r="C614" s="268"/>
      <c r="D614" s="267"/>
      <c r="E614" s="137" t="s">
        <v>465</v>
      </c>
      <c r="F614" s="138">
        <v>2022</v>
      </c>
      <c r="G614" s="139" t="s">
        <v>9</v>
      </c>
      <c r="H614" s="139" t="s">
        <v>308</v>
      </c>
      <c r="I614" s="139" t="s">
        <v>464</v>
      </c>
      <c r="J614" s="129" t="s">
        <v>463</v>
      </c>
      <c r="K614" s="29"/>
      <c r="L614" s="29"/>
      <c r="M614" s="29"/>
      <c r="N614" s="29"/>
    </row>
    <row r="615" spans="1:14" ht="42" customHeight="1">
      <c r="A615" s="21"/>
      <c r="B615" s="265"/>
      <c r="C615" s="268"/>
      <c r="D615" s="267"/>
      <c r="E615" s="137" t="s">
        <v>470</v>
      </c>
      <c r="F615" s="138">
        <v>2022</v>
      </c>
      <c r="G615" s="139" t="s">
        <v>9</v>
      </c>
      <c r="H615" s="139" t="s">
        <v>375</v>
      </c>
      <c r="I615" s="139" t="s">
        <v>469</v>
      </c>
      <c r="J615" s="129" t="s">
        <v>468</v>
      </c>
      <c r="K615" s="29"/>
      <c r="L615" s="29"/>
      <c r="M615" s="29"/>
      <c r="N615" s="29"/>
    </row>
    <row r="616" spans="1:14" ht="42" customHeight="1">
      <c r="A616" s="21"/>
      <c r="B616" s="265"/>
      <c r="C616" s="268"/>
      <c r="D616" s="267"/>
      <c r="E616" s="137" t="s">
        <v>31</v>
      </c>
      <c r="F616" s="138">
        <v>2022</v>
      </c>
      <c r="G616" s="139" t="s">
        <v>9</v>
      </c>
      <c r="H616" s="139" t="s">
        <v>462</v>
      </c>
      <c r="I616" s="139" t="s">
        <v>460</v>
      </c>
      <c r="J616" s="129" t="s">
        <v>461</v>
      </c>
      <c r="K616" s="29"/>
      <c r="L616" s="29"/>
      <c r="M616" s="29"/>
      <c r="N616" s="29"/>
    </row>
    <row r="617" spans="1:14" ht="42" customHeight="1">
      <c r="A617" s="21"/>
      <c r="B617" s="265"/>
      <c r="C617" s="268"/>
      <c r="D617" s="267"/>
      <c r="E617" s="137" t="s">
        <v>533</v>
      </c>
      <c r="F617" s="138">
        <v>2022</v>
      </c>
      <c r="G617" s="139" t="s">
        <v>9</v>
      </c>
      <c r="H617" s="139" t="s">
        <v>534</v>
      </c>
      <c r="I617" s="139" t="s">
        <v>532</v>
      </c>
      <c r="J617" s="129" t="s">
        <v>535</v>
      </c>
      <c r="K617" s="29"/>
      <c r="L617" s="29"/>
      <c r="M617" s="29"/>
      <c r="N617" s="29"/>
    </row>
    <row r="618" spans="1:14" ht="42" customHeight="1">
      <c r="A618" s="21"/>
      <c r="B618" s="265"/>
      <c r="C618" s="268"/>
      <c r="D618" s="267"/>
      <c r="E618" s="137" t="s">
        <v>467</v>
      </c>
      <c r="F618" s="138">
        <v>2022</v>
      </c>
      <c r="G618" s="139" t="s">
        <v>9</v>
      </c>
      <c r="H618" s="139" t="s">
        <v>219</v>
      </c>
      <c r="I618" s="139" t="s">
        <v>466</v>
      </c>
      <c r="J618" s="129" t="s">
        <v>471</v>
      </c>
      <c r="K618" s="29"/>
      <c r="L618" s="29"/>
      <c r="M618" s="29"/>
      <c r="N618" s="29"/>
    </row>
    <row r="619" spans="1:14" ht="42" customHeight="1">
      <c r="A619" s="21"/>
      <c r="B619" s="265"/>
      <c r="C619" s="268"/>
      <c r="D619" s="267"/>
      <c r="E619" s="134" t="s">
        <v>299</v>
      </c>
      <c r="F619" s="135">
        <v>2021</v>
      </c>
      <c r="G619" s="136" t="s">
        <v>552</v>
      </c>
      <c r="H619" s="136" t="s">
        <v>299</v>
      </c>
      <c r="I619" s="136" t="s">
        <v>383</v>
      </c>
      <c r="J619" s="125" t="s">
        <v>444</v>
      </c>
      <c r="K619" s="29"/>
      <c r="L619" s="29"/>
      <c r="M619" s="29"/>
      <c r="N619" s="29"/>
    </row>
    <row r="620" spans="1:14" ht="42" customHeight="1">
      <c r="A620" s="21"/>
      <c r="B620" s="265"/>
      <c r="C620" s="268"/>
      <c r="D620" s="267"/>
      <c r="E620" s="128" t="s">
        <v>564</v>
      </c>
      <c r="F620" s="127">
        <v>2021</v>
      </c>
      <c r="G620" s="128" t="s">
        <v>9</v>
      </c>
      <c r="H620" s="128" t="s">
        <v>564</v>
      </c>
      <c r="I620" s="128" t="s">
        <v>449</v>
      </c>
      <c r="J620" s="129" t="s">
        <v>565</v>
      </c>
      <c r="K620" s="29"/>
      <c r="L620" s="29"/>
      <c r="M620" s="29"/>
      <c r="N620" s="29"/>
    </row>
    <row r="621" spans="1:14" ht="42" customHeight="1">
      <c r="A621" s="21"/>
      <c r="B621" s="265"/>
      <c r="C621" s="268"/>
      <c r="D621" s="267"/>
      <c r="E621" s="137" t="s">
        <v>447</v>
      </c>
      <c r="F621" s="138">
        <v>2021</v>
      </c>
      <c r="G621" s="139" t="s">
        <v>9</v>
      </c>
      <c r="H621" s="139" t="s">
        <v>299</v>
      </c>
      <c r="I621" s="139" t="s">
        <v>446</v>
      </c>
      <c r="J621" s="129" t="s">
        <v>445</v>
      </c>
      <c r="K621" s="29"/>
      <c r="L621" s="29"/>
      <c r="M621" s="29"/>
      <c r="N621" s="29"/>
    </row>
    <row r="622" spans="1:14" ht="42" customHeight="1">
      <c r="A622" s="21"/>
      <c r="B622" s="265"/>
      <c r="C622" s="268"/>
      <c r="D622" s="267"/>
      <c r="E622" s="122" t="s">
        <v>299</v>
      </c>
      <c r="F622" s="123">
        <v>2021</v>
      </c>
      <c r="G622" s="124" t="s">
        <v>9</v>
      </c>
      <c r="H622" s="124" t="s">
        <v>299</v>
      </c>
      <c r="I622" s="124" t="s">
        <v>337</v>
      </c>
      <c r="J622" s="125" t="s">
        <v>338</v>
      </c>
      <c r="K622" s="29"/>
      <c r="L622" s="29"/>
      <c r="M622" s="29"/>
      <c r="N622" s="29"/>
    </row>
    <row r="623" spans="1:14" ht="42" customHeight="1">
      <c r="A623" s="21"/>
      <c r="B623" s="265"/>
      <c r="C623" s="268"/>
      <c r="D623" s="267"/>
      <c r="E623" s="122" t="s">
        <v>339</v>
      </c>
      <c r="F623" s="123">
        <v>2021</v>
      </c>
      <c r="G623" s="124" t="s">
        <v>9</v>
      </c>
      <c r="H623" s="124" t="s">
        <v>315</v>
      </c>
      <c r="I623" s="124" t="s">
        <v>340</v>
      </c>
      <c r="J623" s="125" t="s">
        <v>341</v>
      </c>
      <c r="K623" s="29"/>
      <c r="L623" s="29"/>
      <c r="M623" s="29"/>
      <c r="N623" s="29"/>
    </row>
    <row r="624" spans="1:14" ht="42" customHeight="1">
      <c r="A624" s="21"/>
      <c r="B624" s="265"/>
      <c r="C624" s="268"/>
      <c r="D624" s="267"/>
      <c r="E624" s="122" t="s">
        <v>364</v>
      </c>
      <c r="F624" s="123">
        <v>2021</v>
      </c>
      <c r="G624" s="124" t="s">
        <v>361</v>
      </c>
      <c r="H624" s="124" t="s">
        <v>100</v>
      </c>
      <c r="I624" s="124" t="s">
        <v>365</v>
      </c>
      <c r="J624" s="125" t="s">
        <v>366</v>
      </c>
      <c r="K624" s="29"/>
      <c r="L624" s="29"/>
      <c r="M624" s="29"/>
      <c r="N624" s="29"/>
    </row>
    <row r="625" spans="1:14" ht="42" customHeight="1">
      <c r="A625" s="21"/>
      <c r="B625" s="265"/>
      <c r="C625" s="268"/>
      <c r="D625" s="267"/>
      <c r="E625" s="122" t="s">
        <v>364</v>
      </c>
      <c r="F625" s="123">
        <v>2021</v>
      </c>
      <c r="G625" s="124" t="s">
        <v>9</v>
      </c>
      <c r="H625" s="124" t="s">
        <v>169</v>
      </c>
      <c r="I625" s="124" t="s">
        <v>367</v>
      </c>
      <c r="J625" s="125" t="s">
        <v>368</v>
      </c>
      <c r="K625" s="29"/>
      <c r="L625" s="29"/>
      <c r="M625" s="29"/>
      <c r="N625" s="29"/>
    </row>
    <row r="626" spans="1:14" ht="42" customHeight="1">
      <c r="A626" s="21"/>
      <c r="B626" s="265"/>
      <c r="C626" s="268"/>
      <c r="D626" s="267"/>
      <c r="E626" s="122" t="s">
        <v>38</v>
      </c>
      <c r="F626" s="123">
        <v>2021</v>
      </c>
      <c r="G626" s="124" t="s">
        <v>9</v>
      </c>
      <c r="H626" s="124" t="s">
        <v>369</v>
      </c>
      <c r="I626" s="124" t="s">
        <v>370</v>
      </c>
      <c r="J626" s="125" t="s">
        <v>371</v>
      </c>
      <c r="K626" s="29"/>
      <c r="L626" s="29"/>
      <c r="M626" s="29"/>
      <c r="N626" s="29"/>
    </row>
    <row r="627" spans="1:14" ht="42" customHeight="1">
      <c r="A627" s="21"/>
      <c r="B627" s="265"/>
      <c r="C627" s="268"/>
      <c r="D627" s="267"/>
      <c r="E627" s="122" t="s">
        <v>76</v>
      </c>
      <c r="F627" s="123">
        <v>2021</v>
      </c>
      <c r="G627" s="124" t="s">
        <v>361</v>
      </c>
      <c r="H627" s="124" t="s">
        <v>100</v>
      </c>
      <c r="I627" s="124" t="s">
        <v>372</v>
      </c>
      <c r="J627" s="125" t="s">
        <v>373</v>
      </c>
      <c r="K627" s="29"/>
      <c r="L627" s="29"/>
      <c r="M627" s="29"/>
      <c r="N627" s="29"/>
    </row>
    <row r="628" spans="1:14" ht="42" customHeight="1">
      <c r="A628" s="21"/>
      <c r="B628" s="265"/>
      <c r="C628" s="268"/>
      <c r="D628" s="267"/>
      <c r="E628" s="122" t="s">
        <v>374</v>
      </c>
      <c r="F628" s="123">
        <v>2020</v>
      </c>
      <c r="G628" s="124" t="s">
        <v>361</v>
      </c>
      <c r="H628" s="124" t="s">
        <v>375</v>
      </c>
      <c r="I628" s="124" t="s">
        <v>376</v>
      </c>
      <c r="J628" s="125" t="s">
        <v>377</v>
      </c>
      <c r="K628" s="29"/>
      <c r="L628" s="29"/>
      <c r="M628" s="29"/>
      <c r="N628" s="29"/>
    </row>
    <row r="629" spans="1:14" ht="42" customHeight="1">
      <c r="A629" s="21"/>
      <c r="B629" s="265"/>
      <c r="C629" s="268"/>
      <c r="D629" s="267"/>
      <c r="E629" s="122" t="s">
        <v>299</v>
      </c>
      <c r="F629" s="123">
        <v>2021</v>
      </c>
      <c r="G629" s="124" t="s">
        <v>9</v>
      </c>
      <c r="H629" s="124" t="s">
        <v>299</v>
      </c>
      <c r="I629" s="124" t="s">
        <v>362</v>
      </c>
      <c r="J629" s="125" t="s">
        <v>363</v>
      </c>
      <c r="K629" s="29"/>
      <c r="L629" s="29"/>
      <c r="M629" s="29"/>
      <c r="N629" s="29"/>
    </row>
    <row r="630" spans="1:14" ht="42" customHeight="1">
      <c r="A630" s="21"/>
      <c r="B630" s="265"/>
      <c r="C630" s="268"/>
      <c r="D630" s="267"/>
      <c r="E630" s="122" t="s">
        <v>24</v>
      </c>
      <c r="F630" s="123">
        <v>2021</v>
      </c>
      <c r="G630" s="124" t="s">
        <v>9</v>
      </c>
      <c r="H630" s="124" t="s">
        <v>24</v>
      </c>
      <c r="I630" s="124" t="s">
        <v>304</v>
      </c>
      <c r="J630" s="125" t="s">
        <v>305</v>
      </c>
      <c r="K630" s="29"/>
      <c r="L630" s="29"/>
      <c r="M630" s="29"/>
      <c r="N630" s="29"/>
    </row>
    <row r="631" spans="1:14" ht="42" customHeight="1">
      <c r="A631" s="21"/>
      <c r="B631" s="265"/>
      <c r="C631" s="268"/>
      <c r="D631" s="267"/>
      <c r="E631" s="122" t="s">
        <v>42</v>
      </c>
      <c r="F631" s="123">
        <v>2016</v>
      </c>
      <c r="G631" s="124" t="s">
        <v>9</v>
      </c>
      <c r="H631" s="124" t="s">
        <v>37</v>
      </c>
      <c r="I631" s="124" t="s">
        <v>39</v>
      </c>
      <c r="J631" s="125" t="s">
        <v>36</v>
      </c>
      <c r="K631" s="29"/>
      <c r="L631" s="29"/>
      <c r="M631" s="29"/>
      <c r="N631" s="29"/>
    </row>
    <row r="632" spans="1:14" ht="42" customHeight="1">
      <c r="A632" s="21"/>
      <c r="B632" s="265"/>
      <c r="C632" s="268"/>
      <c r="D632" s="267"/>
      <c r="E632" s="122" t="s">
        <v>72</v>
      </c>
      <c r="F632" s="123">
        <v>2015</v>
      </c>
      <c r="G632" s="124" t="s">
        <v>9</v>
      </c>
      <c r="H632" s="124" t="s">
        <v>259</v>
      </c>
      <c r="I632" s="124" t="s">
        <v>139</v>
      </c>
      <c r="J632" s="125" t="s">
        <v>138</v>
      </c>
      <c r="K632" s="29"/>
      <c r="L632" s="29"/>
      <c r="M632" s="29"/>
      <c r="N632" s="29"/>
    </row>
    <row r="633" spans="1:14" ht="42" customHeight="1">
      <c r="A633" s="21"/>
      <c r="B633" s="265">
        <v>474</v>
      </c>
      <c r="C633" s="268" t="s">
        <v>249</v>
      </c>
      <c r="D633" s="267" t="s">
        <v>412</v>
      </c>
      <c r="E633" s="134" t="s">
        <v>299</v>
      </c>
      <c r="F633" s="135">
        <v>2022</v>
      </c>
      <c r="G633" s="136" t="s">
        <v>548</v>
      </c>
      <c r="H633" s="136" t="s">
        <v>299</v>
      </c>
      <c r="I633" s="136" t="s">
        <v>448</v>
      </c>
      <c r="J633" s="125" t="s">
        <v>444</v>
      </c>
      <c r="K633" s="29"/>
      <c r="L633" s="29"/>
      <c r="M633" s="29"/>
      <c r="N633" s="29"/>
    </row>
    <row r="634" spans="1:14" ht="42" customHeight="1">
      <c r="A634" s="21"/>
      <c r="B634" s="265"/>
      <c r="C634" s="268"/>
      <c r="D634" s="267"/>
      <c r="E634" s="137" t="s">
        <v>339</v>
      </c>
      <c r="F634" s="138">
        <v>2022</v>
      </c>
      <c r="G634" s="139" t="s">
        <v>9</v>
      </c>
      <c r="H634" s="139" t="s">
        <v>315</v>
      </c>
      <c r="I634" s="139" t="s">
        <v>450</v>
      </c>
      <c r="J634" s="129" t="s">
        <v>451</v>
      </c>
      <c r="K634" s="29"/>
      <c r="L634" s="29"/>
      <c r="M634" s="29"/>
      <c r="N634" s="29"/>
    </row>
    <row r="635" spans="1:14" ht="42" customHeight="1">
      <c r="A635" s="21"/>
      <c r="B635" s="265"/>
      <c r="C635" s="268"/>
      <c r="D635" s="267"/>
      <c r="E635" s="137" t="s">
        <v>465</v>
      </c>
      <c r="F635" s="138">
        <v>2022</v>
      </c>
      <c r="G635" s="139" t="s">
        <v>9</v>
      </c>
      <c r="H635" s="139" t="s">
        <v>308</v>
      </c>
      <c r="I635" s="139" t="s">
        <v>464</v>
      </c>
      <c r="J635" s="129" t="s">
        <v>463</v>
      </c>
      <c r="K635" s="29"/>
      <c r="L635" s="29"/>
      <c r="M635" s="29"/>
      <c r="N635" s="29"/>
    </row>
    <row r="636" spans="1:14" ht="42" customHeight="1">
      <c r="A636" s="21"/>
      <c r="B636" s="265"/>
      <c r="C636" s="268"/>
      <c r="D636" s="267"/>
      <c r="E636" s="137" t="s">
        <v>470</v>
      </c>
      <c r="F636" s="138">
        <v>2022</v>
      </c>
      <c r="G636" s="139" t="s">
        <v>9</v>
      </c>
      <c r="H636" s="139" t="s">
        <v>375</v>
      </c>
      <c r="I636" s="139" t="s">
        <v>469</v>
      </c>
      <c r="J636" s="129" t="s">
        <v>468</v>
      </c>
      <c r="K636" s="29"/>
      <c r="L636" s="29"/>
      <c r="M636" s="29"/>
      <c r="N636" s="29"/>
    </row>
    <row r="637" spans="1:14" ht="42" customHeight="1">
      <c r="A637" s="21"/>
      <c r="B637" s="265"/>
      <c r="C637" s="268"/>
      <c r="D637" s="267"/>
      <c r="E637" s="137" t="s">
        <v>31</v>
      </c>
      <c r="F637" s="138">
        <v>2022</v>
      </c>
      <c r="G637" s="139" t="s">
        <v>9</v>
      </c>
      <c r="H637" s="139" t="s">
        <v>462</v>
      </c>
      <c r="I637" s="139" t="s">
        <v>460</v>
      </c>
      <c r="J637" s="129" t="s">
        <v>461</v>
      </c>
      <c r="K637" s="29"/>
      <c r="L637" s="29"/>
      <c r="M637" s="29"/>
      <c r="N637" s="29"/>
    </row>
    <row r="638" spans="1:14" ht="42" customHeight="1">
      <c r="A638" s="21"/>
      <c r="B638" s="265"/>
      <c r="C638" s="268"/>
      <c r="D638" s="267"/>
      <c r="E638" s="137" t="s">
        <v>533</v>
      </c>
      <c r="F638" s="138">
        <v>2022</v>
      </c>
      <c r="G638" s="139" t="s">
        <v>9</v>
      </c>
      <c r="H638" s="139" t="s">
        <v>534</v>
      </c>
      <c r="I638" s="139" t="s">
        <v>532</v>
      </c>
      <c r="J638" s="129" t="s">
        <v>535</v>
      </c>
      <c r="K638" s="29"/>
      <c r="L638" s="29"/>
      <c r="M638" s="29"/>
      <c r="N638" s="29"/>
    </row>
    <row r="639" spans="1:14" ht="42" customHeight="1">
      <c r="A639" s="21"/>
      <c r="B639" s="265"/>
      <c r="C639" s="268"/>
      <c r="D639" s="267"/>
      <c r="E639" s="137" t="s">
        <v>467</v>
      </c>
      <c r="F639" s="138">
        <v>2022</v>
      </c>
      <c r="G639" s="139" t="s">
        <v>9</v>
      </c>
      <c r="H639" s="139" t="s">
        <v>219</v>
      </c>
      <c r="I639" s="139" t="s">
        <v>466</v>
      </c>
      <c r="J639" s="129" t="s">
        <v>471</v>
      </c>
      <c r="K639" s="29"/>
      <c r="L639" s="29"/>
      <c r="M639" s="29"/>
      <c r="N639" s="29"/>
    </row>
    <row r="640" spans="1:14" ht="42" customHeight="1">
      <c r="A640" s="21"/>
      <c r="B640" s="265"/>
      <c r="C640" s="268"/>
      <c r="D640" s="267"/>
      <c r="E640" s="134" t="s">
        <v>299</v>
      </c>
      <c r="F640" s="135">
        <v>2021</v>
      </c>
      <c r="G640" s="136" t="s">
        <v>552</v>
      </c>
      <c r="H640" s="136" t="s">
        <v>299</v>
      </c>
      <c r="I640" s="136" t="s">
        <v>383</v>
      </c>
      <c r="J640" s="125" t="s">
        <v>444</v>
      </c>
      <c r="K640" s="29"/>
      <c r="L640" s="29"/>
      <c r="M640" s="29"/>
      <c r="N640" s="29"/>
    </row>
    <row r="641" spans="1:14" ht="42" customHeight="1">
      <c r="A641" s="21"/>
      <c r="B641" s="265"/>
      <c r="C641" s="268"/>
      <c r="D641" s="267"/>
      <c r="E641" s="128" t="s">
        <v>564</v>
      </c>
      <c r="F641" s="127">
        <v>2021</v>
      </c>
      <c r="G641" s="128" t="s">
        <v>9</v>
      </c>
      <c r="H641" s="128" t="s">
        <v>564</v>
      </c>
      <c r="I641" s="128" t="s">
        <v>449</v>
      </c>
      <c r="J641" s="129" t="s">
        <v>565</v>
      </c>
      <c r="K641" s="29"/>
      <c r="L641" s="29"/>
      <c r="M641" s="29"/>
      <c r="N641" s="29"/>
    </row>
    <row r="642" spans="1:14" ht="42" customHeight="1">
      <c r="A642" s="21"/>
      <c r="B642" s="265"/>
      <c r="C642" s="268"/>
      <c r="D642" s="267"/>
      <c r="E642" s="137" t="s">
        <v>447</v>
      </c>
      <c r="F642" s="138">
        <v>2021</v>
      </c>
      <c r="G642" s="139" t="s">
        <v>9</v>
      </c>
      <c r="H642" s="139" t="s">
        <v>299</v>
      </c>
      <c r="I642" s="139" t="s">
        <v>446</v>
      </c>
      <c r="J642" s="129" t="s">
        <v>445</v>
      </c>
      <c r="K642" s="29"/>
      <c r="L642" s="29"/>
      <c r="M642" s="29"/>
      <c r="N642" s="29"/>
    </row>
    <row r="643" spans="1:14" ht="42" customHeight="1">
      <c r="A643" s="21"/>
      <c r="B643" s="265"/>
      <c r="C643" s="268"/>
      <c r="D643" s="267"/>
      <c r="E643" s="122" t="s">
        <v>72</v>
      </c>
      <c r="F643" s="123">
        <v>2021</v>
      </c>
      <c r="G643" s="124" t="s">
        <v>9</v>
      </c>
      <c r="H643" s="124" t="s">
        <v>62</v>
      </c>
      <c r="I643" s="124" t="s">
        <v>312</v>
      </c>
      <c r="J643" s="125" t="s">
        <v>311</v>
      </c>
      <c r="K643" s="29"/>
      <c r="L643" s="29"/>
      <c r="M643" s="29"/>
      <c r="N643" s="29"/>
    </row>
    <row r="644" spans="1:14" ht="42" customHeight="1">
      <c r="A644" s="21"/>
      <c r="B644" s="265"/>
      <c r="C644" s="268"/>
      <c r="D644" s="267"/>
      <c r="E644" s="122" t="s">
        <v>364</v>
      </c>
      <c r="F644" s="123">
        <v>2021</v>
      </c>
      <c r="G644" s="124" t="s">
        <v>9</v>
      </c>
      <c r="H644" s="124" t="s">
        <v>169</v>
      </c>
      <c r="I644" s="124" t="s">
        <v>367</v>
      </c>
      <c r="J644" s="125" t="s">
        <v>368</v>
      </c>
      <c r="K644" s="29"/>
      <c r="L644" s="29"/>
      <c r="M644" s="29"/>
      <c r="N644" s="29"/>
    </row>
    <row r="645" spans="1:14" ht="42" customHeight="1">
      <c r="A645" s="21"/>
      <c r="B645" s="265"/>
      <c r="C645" s="268"/>
      <c r="D645" s="267"/>
      <c r="E645" s="122" t="s">
        <v>301</v>
      </c>
      <c r="F645" s="123">
        <v>2020</v>
      </c>
      <c r="G645" s="124" t="s">
        <v>9</v>
      </c>
      <c r="H645" s="124" t="s">
        <v>303</v>
      </c>
      <c r="I645" s="124" t="s">
        <v>300</v>
      </c>
      <c r="J645" s="125" t="s">
        <v>302</v>
      </c>
      <c r="K645" s="29"/>
      <c r="L645" s="29"/>
      <c r="M645" s="29"/>
      <c r="N645" s="29"/>
    </row>
    <row r="646" spans="1:14" ht="42" customHeight="1">
      <c r="A646" s="21"/>
      <c r="B646" s="265"/>
      <c r="C646" s="268"/>
      <c r="D646" s="267"/>
      <c r="E646" s="122" t="s">
        <v>38</v>
      </c>
      <c r="F646" s="123">
        <v>2020</v>
      </c>
      <c r="G646" s="124" t="s">
        <v>9</v>
      </c>
      <c r="H646" s="124" t="s">
        <v>152</v>
      </c>
      <c r="I646" s="124" t="s">
        <v>154</v>
      </c>
      <c r="J646" s="125" t="s">
        <v>153</v>
      </c>
      <c r="K646" s="29"/>
      <c r="L646" s="29"/>
      <c r="M646" s="29"/>
      <c r="N646" s="29"/>
    </row>
    <row r="647" spans="1:14" ht="42" customHeight="1">
      <c r="A647" s="21"/>
      <c r="B647" s="265"/>
      <c r="C647" s="268"/>
      <c r="D647" s="267"/>
      <c r="E647" s="122" t="s">
        <v>43</v>
      </c>
      <c r="F647" s="123">
        <v>2018</v>
      </c>
      <c r="G647" s="124" t="s">
        <v>9</v>
      </c>
      <c r="H647" s="124" t="s">
        <v>46</v>
      </c>
      <c r="I647" s="124" t="s">
        <v>44</v>
      </c>
      <c r="J647" s="125" t="s">
        <v>45</v>
      </c>
      <c r="K647" s="29"/>
      <c r="L647" s="29"/>
      <c r="M647" s="29"/>
      <c r="N647" s="29"/>
    </row>
    <row r="648" spans="1:14" ht="42" customHeight="1">
      <c r="A648" s="21"/>
      <c r="B648" s="265"/>
      <c r="C648" s="268"/>
      <c r="D648" s="267"/>
      <c r="E648" s="122" t="s">
        <v>64</v>
      </c>
      <c r="F648" s="123">
        <v>2015</v>
      </c>
      <c r="G648" s="124" t="s">
        <v>9</v>
      </c>
      <c r="H648" s="124" t="s">
        <v>66</v>
      </c>
      <c r="I648" s="124" t="s">
        <v>67</v>
      </c>
      <c r="J648" s="125" t="s">
        <v>65</v>
      </c>
      <c r="K648" s="29"/>
      <c r="L648" s="29"/>
      <c r="M648" s="29"/>
      <c r="N648" s="29"/>
    </row>
    <row r="649" spans="1:14" ht="42" customHeight="1">
      <c r="A649" s="21"/>
      <c r="B649" s="265"/>
      <c r="C649" s="268"/>
      <c r="D649" s="267"/>
      <c r="E649" s="122" t="s">
        <v>38</v>
      </c>
      <c r="F649" s="123">
        <v>2015</v>
      </c>
      <c r="G649" s="124" t="s">
        <v>9</v>
      </c>
      <c r="H649" s="124" t="s">
        <v>37</v>
      </c>
      <c r="I649" s="124" t="s">
        <v>39</v>
      </c>
      <c r="J649" s="125" t="s">
        <v>36</v>
      </c>
      <c r="K649" s="29"/>
      <c r="L649" s="29"/>
      <c r="M649" s="29"/>
      <c r="N649" s="29"/>
    </row>
    <row r="650" spans="1:14" ht="42" customHeight="1">
      <c r="A650" s="21"/>
      <c r="B650" s="265"/>
      <c r="C650" s="268"/>
      <c r="D650" s="267"/>
      <c r="E650" s="122" t="s">
        <v>285</v>
      </c>
      <c r="F650" s="123">
        <v>2013</v>
      </c>
      <c r="G650" s="124" t="s">
        <v>9</v>
      </c>
      <c r="H650" s="124" t="s">
        <v>285</v>
      </c>
      <c r="I650" s="124" t="s">
        <v>284</v>
      </c>
      <c r="J650" s="125" t="s">
        <v>283</v>
      </c>
      <c r="K650" s="29"/>
      <c r="L650" s="29"/>
      <c r="M650" s="29"/>
      <c r="N650" s="29"/>
    </row>
    <row r="651" spans="1:14" ht="42" customHeight="1">
      <c r="A651" s="21"/>
      <c r="B651" s="265">
        <v>476</v>
      </c>
      <c r="C651" s="268" t="s">
        <v>250</v>
      </c>
      <c r="D651" s="267" t="s">
        <v>418</v>
      </c>
      <c r="E651" s="134" t="s">
        <v>299</v>
      </c>
      <c r="F651" s="135">
        <v>2022</v>
      </c>
      <c r="G651" s="136" t="s">
        <v>548</v>
      </c>
      <c r="H651" s="136" t="s">
        <v>299</v>
      </c>
      <c r="I651" s="136" t="s">
        <v>448</v>
      </c>
      <c r="J651" s="125" t="s">
        <v>444</v>
      </c>
      <c r="K651" s="29"/>
      <c r="L651" s="29"/>
      <c r="M651" s="29"/>
      <c r="N651" s="29"/>
    </row>
    <row r="652" spans="1:14" ht="42" customHeight="1">
      <c r="A652" s="21"/>
      <c r="B652" s="265"/>
      <c r="C652" s="268"/>
      <c r="D652" s="267"/>
      <c r="E652" s="137" t="s">
        <v>339</v>
      </c>
      <c r="F652" s="138">
        <v>2022</v>
      </c>
      <c r="G652" s="139" t="s">
        <v>9</v>
      </c>
      <c r="H652" s="139" t="s">
        <v>315</v>
      </c>
      <c r="I652" s="139" t="s">
        <v>450</v>
      </c>
      <c r="J652" s="129" t="s">
        <v>451</v>
      </c>
      <c r="K652" s="29"/>
      <c r="L652" s="29"/>
      <c r="M652" s="29"/>
      <c r="N652" s="29"/>
    </row>
    <row r="653" spans="1:14" ht="42" customHeight="1">
      <c r="A653" s="21"/>
      <c r="B653" s="265"/>
      <c r="C653" s="268"/>
      <c r="D653" s="267"/>
      <c r="E653" s="137" t="s">
        <v>465</v>
      </c>
      <c r="F653" s="138">
        <v>2022</v>
      </c>
      <c r="G653" s="139" t="s">
        <v>9</v>
      </c>
      <c r="H653" s="139" t="s">
        <v>308</v>
      </c>
      <c r="I653" s="139" t="s">
        <v>464</v>
      </c>
      <c r="J653" s="129" t="s">
        <v>463</v>
      </c>
      <c r="K653" s="29"/>
      <c r="L653" s="29"/>
      <c r="M653" s="29"/>
      <c r="N653" s="29"/>
    </row>
    <row r="654" spans="1:14" ht="42" customHeight="1">
      <c r="A654" s="21"/>
      <c r="B654" s="265"/>
      <c r="C654" s="268"/>
      <c r="D654" s="267"/>
      <c r="E654" s="137" t="s">
        <v>470</v>
      </c>
      <c r="F654" s="138">
        <v>2022</v>
      </c>
      <c r="G654" s="139" t="s">
        <v>9</v>
      </c>
      <c r="H654" s="139" t="s">
        <v>375</v>
      </c>
      <c r="I654" s="139" t="s">
        <v>469</v>
      </c>
      <c r="J654" s="129" t="s">
        <v>468</v>
      </c>
      <c r="K654" s="29"/>
      <c r="L654" s="29"/>
      <c r="M654" s="29"/>
      <c r="N654" s="29"/>
    </row>
    <row r="655" spans="1:14" ht="42" customHeight="1">
      <c r="A655" s="21"/>
      <c r="B655" s="265"/>
      <c r="C655" s="268"/>
      <c r="D655" s="267"/>
      <c r="E655" s="137" t="s">
        <v>31</v>
      </c>
      <c r="F655" s="138">
        <v>2022</v>
      </c>
      <c r="G655" s="139" t="s">
        <v>9</v>
      </c>
      <c r="H655" s="139" t="s">
        <v>462</v>
      </c>
      <c r="I655" s="139" t="s">
        <v>460</v>
      </c>
      <c r="J655" s="129" t="s">
        <v>461</v>
      </c>
      <c r="K655" s="29"/>
      <c r="L655" s="29"/>
      <c r="M655" s="29"/>
      <c r="N655" s="29"/>
    </row>
    <row r="656" spans="1:14" ht="42" customHeight="1">
      <c r="A656" s="21"/>
      <c r="B656" s="265"/>
      <c r="C656" s="268"/>
      <c r="D656" s="267"/>
      <c r="E656" s="137" t="s">
        <v>467</v>
      </c>
      <c r="F656" s="138">
        <v>2022</v>
      </c>
      <c r="G656" s="139" t="s">
        <v>9</v>
      </c>
      <c r="H656" s="139" t="s">
        <v>219</v>
      </c>
      <c r="I656" s="139" t="s">
        <v>466</v>
      </c>
      <c r="J656" s="129" t="s">
        <v>471</v>
      </c>
      <c r="K656" s="29"/>
      <c r="L656" s="29"/>
      <c r="M656" s="29"/>
      <c r="N656" s="29"/>
    </row>
    <row r="657" spans="1:14" ht="42" customHeight="1">
      <c r="A657" s="21"/>
      <c r="B657" s="265"/>
      <c r="C657" s="268"/>
      <c r="D657" s="267"/>
      <c r="E657" s="137" t="s">
        <v>533</v>
      </c>
      <c r="F657" s="138">
        <v>2022</v>
      </c>
      <c r="G657" s="139" t="s">
        <v>9</v>
      </c>
      <c r="H657" s="139" t="s">
        <v>534</v>
      </c>
      <c r="I657" s="139" t="s">
        <v>532</v>
      </c>
      <c r="J657" s="129" t="s">
        <v>535</v>
      </c>
      <c r="K657" s="29"/>
      <c r="L657" s="29"/>
      <c r="M657" s="29"/>
      <c r="N657" s="29"/>
    </row>
    <row r="658" spans="1:14" ht="42" customHeight="1">
      <c r="A658" s="21"/>
      <c r="B658" s="265"/>
      <c r="C658" s="268"/>
      <c r="D658" s="267"/>
      <c r="E658" s="134" t="s">
        <v>299</v>
      </c>
      <c r="F658" s="135">
        <v>2021</v>
      </c>
      <c r="G658" s="136" t="s">
        <v>552</v>
      </c>
      <c r="H658" s="136" t="s">
        <v>299</v>
      </c>
      <c r="I658" s="136" t="s">
        <v>383</v>
      </c>
      <c r="J658" s="125" t="s">
        <v>444</v>
      </c>
      <c r="K658" s="29"/>
      <c r="L658" s="29"/>
      <c r="M658" s="29"/>
      <c r="N658" s="29"/>
    </row>
    <row r="659" spans="1:14" ht="42" customHeight="1">
      <c r="A659" s="21"/>
      <c r="B659" s="265"/>
      <c r="C659" s="268"/>
      <c r="D659" s="267"/>
      <c r="E659" s="128" t="s">
        <v>564</v>
      </c>
      <c r="F659" s="127">
        <v>2021</v>
      </c>
      <c r="G659" s="128" t="s">
        <v>9</v>
      </c>
      <c r="H659" s="128" t="s">
        <v>564</v>
      </c>
      <c r="I659" s="128" t="s">
        <v>449</v>
      </c>
      <c r="J659" s="129" t="s">
        <v>565</v>
      </c>
      <c r="K659" s="29"/>
      <c r="L659" s="29"/>
      <c r="M659" s="29"/>
      <c r="N659" s="29"/>
    </row>
    <row r="660" spans="1:14" ht="42" customHeight="1">
      <c r="A660" s="21"/>
      <c r="B660" s="265"/>
      <c r="C660" s="268"/>
      <c r="D660" s="267"/>
      <c r="E660" s="137" t="s">
        <v>447</v>
      </c>
      <c r="F660" s="138">
        <v>2021</v>
      </c>
      <c r="G660" s="139" t="s">
        <v>9</v>
      </c>
      <c r="H660" s="139" t="s">
        <v>299</v>
      </c>
      <c r="I660" s="139" t="s">
        <v>446</v>
      </c>
      <c r="J660" s="129" t="s">
        <v>445</v>
      </c>
      <c r="K660" s="29"/>
      <c r="L660" s="29"/>
      <c r="M660" s="29"/>
      <c r="N660" s="29"/>
    </row>
    <row r="661" spans="1:14" ht="42" customHeight="1">
      <c r="A661" s="21"/>
      <c r="B661" s="265"/>
      <c r="C661" s="268"/>
      <c r="D661" s="267"/>
      <c r="E661" s="122" t="s">
        <v>72</v>
      </c>
      <c r="F661" s="123">
        <v>2021</v>
      </c>
      <c r="G661" s="124" t="s">
        <v>9</v>
      </c>
      <c r="H661" s="124" t="s">
        <v>62</v>
      </c>
      <c r="I661" s="124" t="s">
        <v>312</v>
      </c>
      <c r="J661" s="125" t="s">
        <v>311</v>
      </c>
      <c r="K661" s="29"/>
      <c r="L661" s="29"/>
      <c r="M661" s="29"/>
      <c r="N661" s="29"/>
    </row>
    <row r="662" spans="1:14" ht="42" customHeight="1">
      <c r="A662" s="21"/>
      <c r="B662" s="265"/>
      <c r="C662" s="268"/>
      <c r="D662" s="267"/>
      <c r="E662" s="122" t="s">
        <v>364</v>
      </c>
      <c r="F662" s="123">
        <v>2021</v>
      </c>
      <c r="G662" s="124" t="s">
        <v>9</v>
      </c>
      <c r="H662" s="124" t="s">
        <v>169</v>
      </c>
      <c r="I662" s="124" t="s">
        <v>367</v>
      </c>
      <c r="J662" s="125" t="s">
        <v>368</v>
      </c>
      <c r="K662" s="29"/>
      <c r="L662" s="29"/>
      <c r="M662" s="29"/>
      <c r="N662" s="29"/>
    </row>
    <row r="663" spans="1:14" ht="42" customHeight="1">
      <c r="A663" s="21"/>
      <c r="B663" s="265"/>
      <c r="C663" s="268"/>
      <c r="D663" s="267"/>
      <c r="E663" s="122" t="s">
        <v>299</v>
      </c>
      <c r="F663" s="123">
        <v>2021</v>
      </c>
      <c r="G663" s="124" t="s">
        <v>9</v>
      </c>
      <c r="H663" s="124" t="s">
        <v>299</v>
      </c>
      <c r="I663" s="124" t="s">
        <v>337</v>
      </c>
      <c r="J663" s="125" t="s">
        <v>338</v>
      </c>
      <c r="K663" s="29"/>
      <c r="L663" s="29"/>
      <c r="M663" s="29"/>
      <c r="N663" s="29"/>
    </row>
    <row r="664" spans="1:14" ht="42" customHeight="1">
      <c r="A664" s="21"/>
      <c r="B664" s="265"/>
      <c r="C664" s="268"/>
      <c r="D664" s="267"/>
      <c r="E664" s="122" t="s">
        <v>38</v>
      </c>
      <c r="F664" s="123">
        <v>2020</v>
      </c>
      <c r="G664" s="124" t="s">
        <v>9</v>
      </c>
      <c r="H664" s="124" t="s">
        <v>152</v>
      </c>
      <c r="I664" s="124" t="s">
        <v>154</v>
      </c>
      <c r="J664" s="125" t="s">
        <v>153</v>
      </c>
      <c r="K664" s="29"/>
      <c r="L664" s="29"/>
      <c r="M664" s="29"/>
      <c r="N664" s="29"/>
    </row>
    <row r="665" spans="1:14" ht="42" customHeight="1">
      <c r="A665" s="21"/>
      <c r="B665" s="265"/>
      <c r="C665" s="268"/>
      <c r="D665" s="267"/>
      <c r="E665" s="122" t="s">
        <v>72</v>
      </c>
      <c r="F665" s="123">
        <v>2019</v>
      </c>
      <c r="G665" s="124" t="s">
        <v>9</v>
      </c>
      <c r="H665" s="124" t="s">
        <v>259</v>
      </c>
      <c r="I665" s="124" t="s">
        <v>61</v>
      </c>
      <c r="J665" s="125" t="s">
        <v>60</v>
      </c>
      <c r="K665" s="29"/>
      <c r="L665" s="29"/>
      <c r="M665" s="29"/>
      <c r="N665" s="29"/>
    </row>
    <row r="666" spans="1:14" ht="42" customHeight="1">
      <c r="A666" s="21"/>
      <c r="B666" s="265"/>
      <c r="C666" s="268"/>
      <c r="D666" s="267"/>
      <c r="E666" s="122" t="s">
        <v>43</v>
      </c>
      <c r="F666" s="123">
        <v>2018</v>
      </c>
      <c r="G666" s="124" t="s">
        <v>9</v>
      </c>
      <c r="H666" s="124" t="s">
        <v>46</v>
      </c>
      <c r="I666" s="124" t="s">
        <v>44</v>
      </c>
      <c r="J666" s="125" t="s">
        <v>45</v>
      </c>
      <c r="K666" s="29"/>
      <c r="L666" s="29"/>
      <c r="M666" s="29"/>
      <c r="N666" s="29"/>
    </row>
    <row r="667" spans="1:14" ht="42" customHeight="1">
      <c r="A667" s="21"/>
      <c r="B667" s="265"/>
      <c r="C667" s="268"/>
      <c r="D667" s="267"/>
      <c r="E667" s="122" t="s">
        <v>38</v>
      </c>
      <c r="F667" s="123">
        <v>2015</v>
      </c>
      <c r="G667" s="124" t="s">
        <v>9</v>
      </c>
      <c r="H667" s="124" t="s">
        <v>37</v>
      </c>
      <c r="I667" s="124" t="s">
        <v>39</v>
      </c>
      <c r="J667" s="125" t="s">
        <v>36</v>
      </c>
      <c r="K667" s="29"/>
      <c r="L667" s="29"/>
      <c r="M667" s="29"/>
      <c r="N667" s="29"/>
    </row>
    <row r="668" spans="1:14" ht="42" customHeight="1">
      <c r="A668" s="21"/>
      <c r="B668" s="265"/>
      <c r="C668" s="268"/>
      <c r="D668" s="267"/>
      <c r="E668" s="122" t="s">
        <v>58</v>
      </c>
      <c r="F668" s="123">
        <v>1983</v>
      </c>
      <c r="G668" s="124" t="s">
        <v>9</v>
      </c>
      <c r="H668" s="124" t="s">
        <v>58</v>
      </c>
      <c r="I668" s="124" t="s">
        <v>59</v>
      </c>
      <c r="J668" s="125" t="s">
        <v>47</v>
      </c>
      <c r="K668" s="29"/>
      <c r="L668" s="29"/>
      <c r="M668" s="29"/>
      <c r="N668" s="29"/>
    </row>
    <row r="669" spans="1:14" ht="42" customHeight="1">
      <c r="A669" s="21"/>
      <c r="B669" s="265">
        <v>666</v>
      </c>
      <c r="C669" s="268" t="s">
        <v>332</v>
      </c>
      <c r="D669" s="267" t="s">
        <v>379</v>
      </c>
      <c r="E669" s="134" t="s">
        <v>76</v>
      </c>
      <c r="F669" s="135">
        <v>2022</v>
      </c>
      <c r="G669" s="136" t="s">
        <v>9</v>
      </c>
      <c r="H669" s="136" t="s">
        <v>528</v>
      </c>
      <c r="I669" s="136" t="s">
        <v>527</v>
      </c>
      <c r="J669" s="125" t="s">
        <v>526</v>
      </c>
      <c r="K669" s="29"/>
      <c r="L669" s="29"/>
      <c r="M669" s="29"/>
      <c r="N669" s="29"/>
    </row>
    <row r="670" spans="1:14" ht="42" customHeight="1">
      <c r="A670" s="21"/>
      <c r="B670" s="265"/>
      <c r="C670" s="268"/>
      <c r="D670" s="267"/>
      <c r="E670" s="137" t="s">
        <v>465</v>
      </c>
      <c r="F670" s="138">
        <v>2022</v>
      </c>
      <c r="G670" s="139" t="s">
        <v>9</v>
      </c>
      <c r="H670" s="139" t="s">
        <v>308</v>
      </c>
      <c r="I670" s="139" t="s">
        <v>464</v>
      </c>
      <c r="J670" s="129" t="s">
        <v>463</v>
      </c>
      <c r="K670" s="29"/>
      <c r="L670" s="29"/>
      <c r="M670" s="29"/>
      <c r="N670" s="29"/>
    </row>
    <row r="671" spans="1:14" ht="42" customHeight="1">
      <c r="A671" s="21"/>
      <c r="B671" s="265"/>
      <c r="C671" s="268"/>
      <c r="D671" s="267"/>
      <c r="E671" s="137" t="s">
        <v>151</v>
      </c>
      <c r="F671" s="138">
        <v>2022</v>
      </c>
      <c r="G671" s="139" t="s">
        <v>83</v>
      </c>
      <c r="H671" s="139" t="s">
        <v>530</v>
      </c>
      <c r="I671" s="139" t="s">
        <v>531</v>
      </c>
      <c r="J671" s="129" t="s">
        <v>529</v>
      </c>
      <c r="K671" s="29"/>
      <c r="L671" s="29"/>
      <c r="M671" s="29"/>
      <c r="N671" s="29"/>
    </row>
    <row r="672" spans="1:14" ht="42" customHeight="1">
      <c r="A672" s="21"/>
      <c r="B672" s="265"/>
      <c r="C672" s="268"/>
      <c r="D672" s="267"/>
      <c r="E672" s="128" t="s">
        <v>564</v>
      </c>
      <c r="F672" s="127">
        <v>2021</v>
      </c>
      <c r="G672" s="128" t="s">
        <v>9</v>
      </c>
      <c r="H672" s="128" t="s">
        <v>564</v>
      </c>
      <c r="I672" s="128" t="s">
        <v>449</v>
      </c>
      <c r="J672" s="129" t="s">
        <v>565</v>
      </c>
      <c r="K672" s="29"/>
      <c r="L672" s="29"/>
      <c r="M672" s="29"/>
      <c r="N672" s="29"/>
    </row>
    <row r="673" spans="1:14" ht="42" customHeight="1">
      <c r="A673" s="21"/>
      <c r="B673" s="265"/>
      <c r="C673" s="268"/>
      <c r="D673" s="267"/>
      <c r="E673" s="137" t="s">
        <v>447</v>
      </c>
      <c r="F673" s="138">
        <v>2021</v>
      </c>
      <c r="G673" s="139" t="s">
        <v>9</v>
      </c>
      <c r="H673" s="139" t="s">
        <v>299</v>
      </c>
      <c r="I673" s="139" t="s">
        <v>446</v>
      </c>
      <c r="J673" s="129" t="s">
        <v>445</v>
      </c>
      <c r="K673" s="29"/>
      <c r="L673" s="29"/>
      <c r="M673" s="29"/>
      <c r="N673" s="29"/>
    </row>
    <row r="674" spans="1:14" ht="42" customHeight="1">
      <c r="A674" s="21"/>
      <c r="B674" s="265"/>
      <c r="C674" s="268"/>
      <c r="D674" s="267"/>
      <c r="E674" s="122" t="s">
        <v>299</v>
      </c>
      <c r="F674" s="123">
        <v>2021</v>
      </c>
      <c r="G674" s="124" t="s">
        <v>9</v>
      </c>
      <c r="H674" s="124" t="s">
        <v>299</v>
      </c>
      <c r="I674" s="124" t="s">
        <v>337</v>
      </c>
      <c r="J674" s="125" t="s">
        <v>338</v>
      </c>
      <c r="K674" s="29"/>
      <c r="L674" s="29"/>
      <c r="M674" s="29"/>
      <c r="N674" s="29"/>
    </row>
    <row r="675" spans="1:14" ht="42" customHeight="1">
      <c r="A675" s="21"/>
      <c r="B675" s="265"/>
      <c r="C675" s="268"/>
      <c r="D675" s="267"/>
      <c r="E675" s="122" t="s">
        <v>72</v>
      </c>
      <c r="F675" s="123">
        <v>2021</v>
      </c>
      <c r="G675" s="124" t="s">
        <v>9</v>
      </c>
      <c r="H675" s="124" t="s">
        <v>62</v>
      </c>
      <c r="I675" s="124" t="s">
        <v>312</v>
      </c>
      <c r="J675" s="125" t="s">
        <v>311</v>
      </c>
      <c r="K675" s="29"/>
      <c r="L675" s="29"/>
      <c r="M675" s="29"/>
      <c r="N675" s="29"/>
    </row>
    <row r="676" spans="1:14" ht="42" customHeight="1">
      <c r="A676" s="21"/>
      <c r="B676" s="265"/>
      <c r="C676" s="268"/>
      <c r="D676" s="267"/>
      <c r="E676" s="122" t="s">
        <v>38</v>
      </c>
      <c r="F676" s="123">
        <v>2021</v>
      </c>
      <c r="G676" s="124" t="s">
        <v>9</v>
      </c>
      <c r="H676" s="124" t="s">
        <v>369</v>
      </c>
      <c r="I676" s="124" t="s">
        <v>370</v>
      </c>
      <c r="J676" s="125" t="s">
        <v>371</v>
      </c>
      <c r="K676" s="29"/>
      <c r="L676" s="29"/>
      <c r="M676" s="29"/>
      <c r="N676" s="29"/>
    </row>
    <row r="677" spans="1:14" ht="42" customHeight="1">
      <c r="A677" s="21"/>
      <c r="B677" s="265">
        <v>484</v>
      </c>
      <c r="C677" s="269" t="s">
        <v>296</v>
      </c>
      <c r="D677" s="267" t="s">
        <v>414</v>
      </c>
      <c r="E677" s="134" t="s">
        <v>525</v>
      </c>
      <c r="F677" s="135">
        <v>2022</v>
      </c>
      <c r="G677" s="136" t="s">
        <v>524</v>
      </c>
      <c r="H677" s="136" t="s">
        <v>523</v>
      </c>
      <c r="I677" s="136" t="s">
        <v>522</v>
      </c>
      <c r="J677" s="125" t="s">
        <v>521</v>
      </c>
      <c r="K677" s="29"/>
      <c r="L677" s="29"/>
      <c r="M677" s="29"/>
      <c r="N677" s="29"/>
    </row>
    <row r="678" spans="1:14" ht="42" customHeight="1">
      <c r="A678" s="21"/>
      <c r="B678" s="265"/>
      <c r="C678" s="269"/>
      <c r="D678" s="267"/>
      <c r="E678" s="137" t="s">
        <v>465</v>
      </c>
      <c r="F678" s="138">
        <v>2022</v>
      </c>
      <c r="G678" s="139" t="s">
        <v>9</v>
      </c>
      <c r="H678" s="139" t="s">
        <v>308</v>
      </c>
      <c r="I678" s="139" t="s">
        <v>464</v>
      </c>
      <c r="J678" s="129" t="s">
        <v>463</v>
      </c>
      <c r="K678" s="29"/>
      <c r="L678" s="29"/>
      <c r="M678" s="29"/>
      <c r="N678" s="29"/>
    </row>
    <row r="679" spans="1:14" ht="42" customHeight="1">
      <c r="A679" s="21"/>
      <c r="B679" s="265"/>
      <c r="C679" s="269"/>
      <c r="D679" s="267"/>
      <c r="E679" s="128" t="s">
        <v>564</v>
      </c>
      <c r="F679" s="127">
        <v>2021</v>
      </c>
      <c r="G679" s="128" t="s">
        <v>9</v>
      </c>
      <c r="H679" s="128" t="s">
        <v>564</v>
      </c>
      <c r="I679" s="128" t="s">
        <v>449</v>
      </c>
      <c r="J679" s="129" t="s">
        <v>565</v>
      </c>
      <c r="K679" s="29"/>
      <c r="L679" s="29"/>
      <c r="M679" s="29"/>
      <c r="N679" s="29"/>
    </row>
    <row r="680" spans="1:14" ht="42" customHeight="1">
      <c r="A680" s="21"/>
      <c r="B680" s="265"/>
      <c r="C680" s="269"/>
      <c r="D680" s="267"/>
      <c r="E680" s="122" t="s">
        <v>299</v>
      </c>
      <c r="F680" s="123">
        <v>2021</v>
      </c>
      <c r="G680" s="124" t="s">
        <v>9</v>
      </c>
      <c r="H680" s="124" t="s">
        <v>299</v>
      </c>
      <c r="I680" s="124" t="s">
        <v>337</v>
      </c>
      <c r="J680" s="125" t="s">
        <v>338</v>
      </c>
      <c r="K680" s="29"/>
      <c r="L680" s="29"/>
      <c r="M680" s="29"/>
      <c r="N680" s="29"/>
    </row>
    <row r="681" spans="1:14" ht="42" customHeight="1">
      <c r="A681" s="21"/>
      <c r="B681" s="265"/>
      <c r="C681" s="269"/>
      <c r="D681" s="267"/>
      <c r="E681" s="122" t="s">
        <v>81</v>
      </c>
      <c r="F681" s="123">
        <v>2019</v>
      </c>
      <c r="G681" s="124" t="s">
        <v>78</v>
      </c>
      <c r="H681" s="124" t="s">
        <v>79</v>
      </c>
      <c r="I681" s="124" t="s">
        <v>80</v>
      </c>
      <c r="J681" s="125" t="s">
        <v>77</v>
      </c>
      <c r="K681" s="29"/>
      <c r="L681" s="29"/>
      <c r="M681" s="29"/>
      <c r="N681" s="29"/>
    </row>
    <row r="682" spans="1:14" ht="42" customHeight="1">
      <c r="A682" s="21"/>
      <c r="B682" s="265"/>
      <c r="C682" s="269"/>
      <c r="D682" s="267"/>
      <c r="E682" s="122" t="s">
        <v>56</v>
      </c>
      <c r="F682" s="123">
        <v>2017</v>
      </c>
      <c r="G682" s="124" t="s">
        <v>9</v>
      </c>
      <c r="H682" s="124" t="s">
        <v>56</v>
      </c>
      <c r="I682" s="124" t="s">
        <v>57</v>
      </c>
      <c r="J682" s="125" t="s">
        <v>55</v>
      </c>
      <c r="K682" s="29"/>
      <c r="L682" s="29"/>
      <c r="M682" s="29"/>
      <c r="N682" s="29"/>
    </row>
    <row r="683" spans="1:14" ht="42" customHeight="1">
      <c r="A683" s="21"/>
      <c r="B683" s="265">
        <v>486</v>
      </c>
      <c r="C683" s="269" t="s">
        <v>270</v>
      </c>
      <c r="D683" s="267" t="s">
        <v>415</v>
      </c>
      <c r="E683" s="134" t="s">
        <v>525</v>
      </c>
      <c r="F683" s="135">
        <v>2022</v>
      </c>
      <c r="G683" s="136" t="s">
        <v>524</v>
      </c>
      <c r="H683" s="136" t="s">
        <v>523</v>
      </c>
      <c r="I683" s="136" t="s">
        <v>522</v>
      </c>
      <c r="J683" s="125" t="s">
        <v>521</v>
      </c>
      <c r="K683" s="29"/>
      <c r="L683" s="29"/>
      <c r="M683" s="29"/>
      <c r="N683" s="29"/>
    </row>
    <row r="684" spans="1:14" ht="42" customHeight="1">
      <c r="A684" s="21"/>
      <c r="B684" s="265"/>
      <c r="C684" s="269"/>
      <c r="D684" s="267"/>
      <c r="E684" s="137" t="s">
        <v>465</v>
      </c>
      <c r="F684" s="138">
        <v>2022</v>
      </c>
      <c r="G684" s="139" t="s">
        <v>9</v>
      </c>
      <c r="H684" s="139" t="s">
        <v>308</v>
      </c>
      <c r="I684" s="139" t="s">
        <v>464</v>
      </c>
      <c r="J684" s="129" t="s">
        <v>463</v>
      </c>
      <c r="K684" s="29"/>
      <c r="L684" s="29"/>
      <c r="M684" s="29"/>
      <c r="N684" s="29"/>
    </row>
    <row r="685" spans="1:14" ht="42" customHeight="1">
      <c r="A685" s="21"/>
      <c r="B685" s="265"/>
      <c r="C685" s="269"/>
      <c r="D685" s="267"/>
      <c r="E685" s="128" t="s">
        <v>564</v>
      </c>
      <c r="F685" s="127">
        <v>2021</v>
      </c>
      <c r="G685" s="128" t="s">
        <v>9</v>
      </c>
      <c r="H685" s="128" t="s">
        <v>564</v>
      </c>
      <c r="I685" s="128" t="s">
        <v>449</v>
      </c>
      <c r="J685" s="129" t="s">
        <v>565</v>
      </c>
      <c r="K685" s="29"/>
      <c r="L685" s="29"/>
      <c r="M685" s="29"/>
      <c r="N685" s="29"/>
    </row>
    <row r="686" spans="1:14" ht="42" customHeight="1">
      <c r="A686" s="21"/>
      <c r="B686" s="265"/>
      <c r="C686" s="269"/>
      <c r="D686" s="267"/>
      <c r="E686" s="134" t="s">
        <v>299</v>
      </c>
      <c r="F686" s="135">
        <v>2021</v>
      </c>
      <c r="G686" s="136" t="s">
        <v>9</v>
      </c>
      <c r="H686" s="136" t="s">
        <v>299</v>
      </c>
      <c r="I686" s="136" t="s">
        <v>337</v>
      </c>
      <c r="J686" s="125" t="s">
        <v>338</v>
      </c>
      <c r="K686" s="29"/>
      <c r="L686" s="29"/>
      <c r="M686" s="29"/>
      <c r="N686" s="29"/>
    </row>
    <row r="687" spans="1:14" ht="42" customHeight="1">
      <c r="A687" s="21"/>
      <c r="B687" s="265"/>
      <c r="C687" s="269"/>
      <c r="D687" s="267"/>
      <c r="E687" s="134" t="s">
        <v>282</v>
      </c>
      <c r="F687" s="135">
        <v>2018</v>
      </c>
      <c r="G687" s="136" t="s">
        <v>9</v>
      </c>
      <c r="H687" s="136" t="s">
        <v>281</v>
      </c>
      <c r="I687" s="136" t="s">
        <v>280</v>
      </c>
      <c r="J687" s="125" t="s">
        <v>279</v>
      </c>
      <c r="K687" s="29"/>
      <c r="L687" s="29"/>
      <c r="M687" s="29"/>
      <c r="N687" s="29"/>
    </row>
    <row r="688" spans="1:14" ht="42" customHeight="1">
      <c r="A688" s="21"/>
      <c r="B688" s="265"/>
      <c r="C688" s="269"/>
      <c r="D688" s="267"/>
      <c r="E688" s="134" t="s">
        <v>56</v>
      </c>
      <c r="F688" s="135">
        <v>2017</v>
      </c>
      <c r="G688" s="136" t="s">
        <v>9</v>
      </c>
      <c r="H688" s="136" t="s">
        <v>56</v>
      </c>
      <c r="I688" s="136" t="s">
        <v>57</v>
      </c>
      <c r="J688" s="125" t="s">
        <v>55</v>
      </c>
      <c r="K688" s="29"/>
      <c r="L688" s="29"/>
      <c r="M688" s="29"/>
      <c r="N688" s="29"/>
    </row>
    <row r="689" spans="1:14" ht="42" customHeight="1">
      <c r="A689" s="21"/>
      <c r="B689" s="265"/>
      <c r="C689" s="269"/>
      <c r="D689" s="267"/>
      <c r="E689" s="134" t="s">
        <v>132</v>
      </c>
      <c r="F689" s="135">
        <v>2017</v>
      </c>
      <c r="G689" s="136" t="s">
        <v>9</v>
      </c>
      <c r="H689" s="136" t="s">
        <v>132</v>
      </c>
      <c r="I689" s="136" t="s">
        <v>141</v>
      </c>
      <c r="J689" s="125" t="s">
        <v>140</v>
      </c>
      <c r="K689" s="29"/>
      <c r="L689" s="29"/>
      <c r="M689" s="29"/>
      <c r="N689" s="29"/>
    </row>
    <row r="690" spans="1:14" ht="42" customHeight="1">
      <c r="A690" s="21"/>
      <c r="B690" s="265"/>
      <c r="C690" s="269"/>
      <c r="D690" s="267"/>
      <c r="E690" s="134" t="s">
        <v>38</v>
      </c>
      <c r="F690" s="135">
        <v>2015</v>
      </c>
      <c r="G690" s="136" t="s">
        <v>9</v>
      </c>
      <c r="H690" s="136" t="s">
        <v>37</v>
      </c>
      <c r="I690" s="136" t="s">
        <v>39</v>
      </c>
      <c r="J690" s="125" t="s">
        <v>36</v>
      </c>
      <c r="K690" s="29"/>
      <c r="L690" s="29"/>
      <c r="M690" s="29"/>
      <c r="N690" s="29"/>
    </row>
    <row r="691" spans="1:14" ht="42" customHeight="1">
      <c r="A691" s="21"/>
      <c r="B691" s="265">
        <v>645</v>
      </c>
      <c r="C691" s="269" t="s">
        <v>539</v>
      </c>
      <c r="D691" s="267" t="s">
        <v>442</v>
      </c>
      <c r="E691" s="134" t="s">
        <v>299</v>
      </c>
      <c r="F691" s="135">
        <v>2022</v>
      </c>
      <c r="G691" s="136" t="s">
        <v>548</v>
      </c>
      <c r="H691" s="136" t="s">
        <v>299</v>
      </c>
      <c r="I691" s="136" t="s">
        <v>448</v>
      </c>
      <c r="J691" s="125" t="s">
        <v>444</v>
      </c>
      <c r="K691" s="29"/>
      <c r="L691" s="29"/>
      <c r="M691" s="29"/>
      <c r="N691" s="29"/>
    </row>
    <row r="692" spans="1:14" ht="42" customHeight="1">
      <c r="A692" s="21"/>
      <c r="B692" s="265"/>
      <c r="C692" s="269"/>
      <c r="D692" s="267"/>
      <c r="E692" s="134" t="s">
        <v>500</v>
      </c>
      <c r="F692" s="135">
        <v>2022</v>
      </c>
      <c r="G692" s="136" t="s">
        <v>501</v>
      </c>
      <c r="H692" s="136" t="s">
        <v>500</v>
      </c>
      <c r="I692" s="136" t="s">
        <v>497</v>
      </c>
      <c r="J692" s="125" t="s">
        <v>499</v>
      </c>
      <c r="K692" s="29"/>
      <c r="L692" s="29"/>
      <c r="M692" s="29"/>
      <c r="N692" s="29"/>
    </row>
    <row r="693" spans="1:14" ht="42" customHeight="1">
      <c r="A693" s="21"/>
      <c r="B693" s="265"/>
      <c r="C693" s="269"/>
      <c r="D693" s="267"/>
      <c r="E693" s="134" t="s">
        <v>206</v>
      </c>
      <c r="F693" s="135">
        <v>2022</v>
      </c>
      <c r="G693" s="136" t="s">
        <v>496</v>
      </c>
      <c r="H693" s="136" t="s">
        <v>206</v>
      </c>
      <c r="I693" s="136" t="s">
        <v>495</v>
      </c>
      <c r="J693" s="125" t="s">
        <v>498</v>
      </c>
      <c r="K693" s="29"/>
      <c r="L693" s="29"/>
      <c r="M693" s="29"/>
      <c r="N693" s="29"/>
    </row>
    <row r="694" spans="1:14" ht="42" customHeight="1">
      <c r="A694" s="21"/>
      <c r="B694" s="265"/>
      <c r="C694" s="269"/>
      <c r="D694" s="267"/>
      <c r="E694" s="134" t="s">
        <v>299</v>
      </c>
      <c r="F694" s="135">
        <v>2021</v>
      </c>
      <c r="G694" s="136" t="s">
        <v>552</v>
      </c>
      <c r="H694" s="136" t="s">
        <v>299</v>
      </c>
      <c r="I694" s="136" t="s">
        <v>383</v>
      </c>
      <c r="J694" s="125" t="s">
        <v>444</v>
      </c>
      <c r="K694" s="29"/>
      <c r="L694" s="29"/>
      <c r="M694" s="29"/>
      <c r="N694" s="29"/>
    </row>
    <row r="695" spans="1:14" ht="42" customHeight="1">
      <c r="A695" s="21"/>
      <c r="B695" s="265"/>
      <c r="C695" s="269"/>
      <c r="D695" s="267"/>
      <c r="E695" s="128" t="s">
        <v>564</v>
      </c>
      <c r="F695" s="127">
        <v>2021</v>
      </c>
      <c r="G695" s="128" t="s">
        <v>9</v>
      </c>
      <c r="H695" s="128" t="s">
        <v>564</v>
      </c>
      <c r="I695" s="128" t="s">
        <v>449</v>
      </c>
      <c r="J695" s="129" t="s">
        <v>565</v>
      </c>
      <c r="K695" s="29"/>
      <c r="L695" s="29"/>
      <c r="M695" s="29"/>
      <c r="N695" s="29"/>
    </row>
    <row r="696" spans="1:14" ht="42" customHeight="1">
      <c r="A696" s="21"/>
      <c r="B696" s="265"/>
      <c r="C696" s="269"/>
      <c r="D696" s="267"/>
      <c r="E696" s="137" t="s">
        <v>447</v>
      </c>
      <c r="F696" s="138">
        <v>2021</v>
      </c>
      <c r="G696" s="139" t="s">
        <v>9</v>
      </c>
      <c r="H696" s="139" t="s">
        <v>299</v>
      </c>
      <c r="I696" s="139" t="s">
        <v>446</v>
      </c>
      <c r="J696" s="129" t="s">
        <v>445</v>
      </c>
      <c r="K696" s="29"/>
      <c r="L696" s="29"/>
      <c r="M696" s="29"/>
      <c r="N696" s="29"/>
    </row>
    <row r="697" spans="1:14" ht="42" customHeight="1">
      <c r="A697" s="21"/>
      <c r="B697" s="265"/>
      <c r="C697" s="269"/>
      <c r="D697" s="267"/>
      <c r="E697" s="122" t="s">
        <v>299</v>
      </c>
      <c r="F697" s="123">
        <v>2021</v>
      </c>
      <c r="G697" s="124" t="s">
        <v>9</v>
      </c>
      <c r="H697" s="124" t="s">
        <v>299</v>
      </c>
      <c r="I697" s="124" t="s">
        <v>337</v>
      </c>
      <c r="J697" s="125" t="s">
        <v>338</v>
      </c>
      <c r="K697" s="29"/>
      <c r="L697" s="29"/>
      <c r="M697" s="29"/>
      <c r="N697" s="29"/>
    </row>
    <row r="698" spans="1:14" ht="42" customHeight="1">
      <c r="A698" s="21"/>
      <c r="B698" s="265"/>
      <c r="C698" s="269"/>
      <c r="D698" s="267"/>
      <c r="E698" s="122" t="s">
        <v>56</v>
      </c>
      <c r="F698" s="123">
        <v>2017</v>
      </c>
      <c r="G698" s="124" t="s">
        <v>9</v>
      </c>
      <c r="H698" s="124" t="s">
        <v>56</v>
      </c>
      <c r="I698" s="124" t="s">
        <v>57</v>
      </c>
      <c r="J698" s="125" t="s">
        <v>55</v>
      </c>
      <c r="K698" s="29"/>
      <c r="L698" s="29"/>
      <c r="M698" s="29"/>
      <c r="N698" s="29"/>
    </row>
    <row r="699" spans="1:14" ht="42" customHeight="1">
      <c r="A699" s="21"/>
      <c r="B699" s="265"/>
      <c r="C699" s="269"/>
      <c r="D699" s="267"/>
      <c r="E699" s="122" t="s">
        <v>132</v>
      </c>
      <c r="F699" s="123">
        <v>2017</v>
      </c>
      <c r="G699" s="124" t="s">
        <v>9</v>
      </c>
      <c r="H699" s="124" t="s">
        <v>132</v>
      </c>
      <c r="I699" s="124" t="s">
        <v>141</v>
      </c>
      <c r="J699" s="125" t="s">
        <v>140</v>
      </c>
      <c r="K699" s="29"/>
      <c r="L699" s="29"/>
      <c r="M699" s="29"/>
      <c r="N699" s="29"/>
    </row>
    <row r="700" spans="1:14" ht="42" customHeight="1">
      <c r="A700" s="21"/>
      <c r="B700" s="265"/>
      <c r="C700" s="269"/>
      <c r="D700" s="267"/>
      <c r="E700" s="122" t="s">
        <v>38</v>
      </c>
      <c r="F700" s="123">
        <v>2015</v>
      </c>
      <c r="G700" s="124" t="s">
        <v>9</v>
      </c>
      <c r="H700" s="124" t="s">
        <v>37</v>
      </c>
      <c r="I700" s="124" t="s">
        <v>39</v>
      </c>
      <c r="J700" s="125" t="s">
        <v>36</v>
      </c>
      <c r="K700" s="29"/>
      <c r="L700" s="29"/>
      <c r="M700" s="29"/>
      <c r="N700" s="29"/>
    </row>
    <row r="701" spans="1:14" ht="42" customHeight="1">
      <c r="A701" s="21"/>
      <c r="B701" s="265">
        <v>488</v>
      </c>
      <c r="C701" s="269" t="s">
        <v>278</v>
      </c>
      <c r="D701" s="267" t="s">
        <v>416</v>
      </c>
      <c r="E701" s="134" t="s">
        <v>299</v>
      </c>
      <c r="F701" s="135">
        <v>2022</v>
      </c>
      <c r="G701" s="136" t="s">
        <v>548</v>
      </c>
      <c r="H701" s="136" t="s">
        <v>299</v>
      </c>
      <c r="I701" s="136" t="s">
        <v>448</v>
      </c>
      <c r="J701" s="125" t="s">
        <v>444</v>
      </c>
      <c r="K701" s="29"/>
      <c r="L701" s="29"/>
      <c r="M701" s="29"/>
      <c r="N701" s="29"/>
    </row>
    <row r="702" spans="1:14" ht="42" customHeight="1">
      <c r="A702" s="21"/>
      <c r="B702" s="265"/>
      <c r="C702" s="269"/>
      <c r="D702" s="267"/>
      <c r="E702" s="137" t="s">
        <v>339</v>
      </c>
      <c r="F702" s="138">
        <v>2022</v>
      </c>
      <c r="G702" s="139" t="s">
        <v>9</v>
      </c>
      <c r="H702" s="139" t="s">
        <v>315</v>
      </c>
      <c r="I702" s="139" t="s">
        <v>450</v>
      </c>
      <c r="J702" s="129" t="s">
        <v>451</v>
      </c>
      <c r="K702" s="29"/>
      <c r="L702" s="29"/>
      <c r="M702" s="29"/>
      <c r="N702" s="29"/>
    </row>
    <row r="703" spans="1:14" ht="42" customHeight="1">
      <c r="A703" s="21"/>
      <c r="B703" s="265"/>
      <c r="C703" s="269"/>
      <c r="D703" s="267"/>
      <c r="E703" s="137" t="s">
        <v>465</v>
      </c>
      <c r="F703" s="138">
        <v>2022</v>
      </c>
      <c r="G703" s="139" t="s">
        <v>9</v>
      </c>
      <c r="H703" s="139" t="s">
        <v>308</v>
      </c>
      <c r="I703" s="139" t="s">
        <v>464</v>
      </c>
      <c r="J703" s="129" t="s">
        <v>463</v>
      </c>
      <c r="K703" s="29"/>
      <c r="L703" s="29"/>
      <c r="M703" s="29"/>
      <c r="N703" s="29"/>
    </row>
    <row r="704" spans="1:14" ht="42" customHeight="1">
      <c r="A704" s="21"/>
      <c r="B704" s="265"/>
      <c r="C704" s="269"/>
      <c r="D704" s="267"/>
      <c r="E704" s="137" t="s">
        <v>470</v>
      </c>
      <c r="F704" s="138">
        <v>2022</v>
      </c>
      <c r="G704" s="139" t="s">
        <v>9</v>
      </c>
      <c r="H704" s="139" t="s">
        <v>375</v>
      </c>
      <c r="I704" s="139" t="s">
        <v>469</v>
      </c>
      <c r="J704" s="129" t="s">
        <v>468</v>
      </c>
      <c r="K704" s="29"/>
      <c r="L704" s="29"/>
      <c r="M704" s="29"/>
      <c r="N704" s="29"/>
    </row>
    <row r="705" spans="1:14" ht="42" customHeight="1">
      <c r="A705" s="21"/>
      <c r="B705" s="265"/>
      <c r="C705" s="269"/>
      <c r="D705" s="267"/>
      <c r="E705" s="137" t="s">
        <v>31</v>
      </c>
      <c r="F705" s="138">
        <v>2022</v>
      </c>
      <c r="G705" s="139" t="s">
        <v>9</v>
      </c>
      <c r="H705" s="139" t="s">
        <v>462</v>
      </c>
      <c r="I705" s="139" t="s">
        <v>460</v>
      </c>
      <c r="J705" s="129" t="s">
        <v>461</v>
      </c>
      <c r="K705" s="29"/>
      <c r="L705" s="29"/>
      <c r="M705" s="29"/>
      <c r="N705" s="29"/>
    </row>
    <row r="706" spans="1:14" ht="42" customHeight="1">
      <c r="A706" s="21"/>
      <c r="B706" s="265"/>
      <c r="C706" s="269"/>
      <c r="D706" s="267"/>
      <c r="E706" s="137" t="s">
        <v>467</v>
      </c>
      <c r="F706" s="138">
        <v>2022</v>
      </c>
      <c r="G706" s="139" t="s">
        <v>9</v>
      </c>
      <c r="H706" s="139" t="s">
        <v>219</v>
      </c>
      <c r="I706" s="139" t="s">
        <v>466</v>
      </c>
      <c r="J706" s="129" t="s">
        <v>471</v>
      </c>
      <c r="K706" s="29"/>
      <c r="L706" s="29"/>
      <c r="M706" s="29"/>
      <c r="N706" s="29"/>
    </row>
    <row r="707" spans="1:14" ht="42" customHeight="1">
      <c r="A707" s="21"/>
      <c r="B707" s="265"/>
      <c r="C707" s="269"/>
      <c r="D707" s="267"/>
      <c r="E707" s="137" t="s">
        <v>533</v>
      </c>
      <c r="F707" s="138">
        <v>2022</v>
      </c>
      <c r="G707" s="139" t="s">
        <v>9</v>
      </c>
      <c r="H707" s="139" t="s">
        <v>534</v>
      </c>
      <c r="I707" s="139" t="s">
        <v>532</v>
      </c>
      <c r="J707" s="129" t="s">
        <v>535</v>
      </c>
      <c r="K707" s="29"/>
      <c r="L707" s="29"/>
      <c r="M707" s="29"/>
      <c r="N707" s="29"/>
    </row>
    <row r="708" spans="1:14" ht="42" customHeight="1">
      <c r="A708" s="21"/>
      <c r="B708" s="265"/>
      <c r="C708" s="269"/>
      <c r="D708" s="267"/>
      <c r="E708" s="134" t="s">
        <v>299</v>
      </c>
      <c r="F708" s="135">
        <v>2021</v>
      </c>
      <c r="G708" s="136" t="s">
        <v>552</v>
      </c>
      <c r="H708" s="136" t="s">
        <v>299</v>
      </c>
      <c r="I708" s="136" t="s">
        <v>383</v>
      </c>
      <c r="J708" s="125" t="s">
        <v>444</v>
      </c>
      <c r="K708" s="29"/>
      <c r="L708" s="29"/>
      <c r="M708" s="29"/>
      <c r="N708" s="29"/>
    </row>
    <row r="709" spans="1:14" ht="42" customHeight="1">
      <c r="A709" s="21"/>
      <c r="B709" s="265"/>
      <c r="C709" s="269"/>
      <c r="D709" s="267"/>
      <c r="E709" s="128" t="s">
        <v>564</v>
      </c>
      <c r="F709" s="127">
        <v>2021</v>
      </c>
      <c r="G709" s="128" t="s">
        <v>9</v>
      </c>
      <c r="H709" s="128" t="s">
        <v>564</v>
      </c>
      <c r="I709" s="128" t="s">
        <v>449</v>
      </c>
      <c r="J709" s="129" t="s">
        <v>565</v>
      </c>
      <c r="K709" s="29"/>
      <c r="L709" s="29"/>
      <c r="M709" s="29"/>
      <c r="N709" s="29"/>
    </row>
    <row r="710" spans="1:14" ht="42" customHeight="1">
      <c r="A710" s="21"/>
      <c r="B710" s="265"/>
      <c r="C710" s="269"/>
      <c r="D710" s="267"/>
      <c r="E710" s="137" t="s">
        <v>447</v>
      </c>
      <c r="F710" s="138">
        <v>2021</v>
      </c>
      <c r="G710" s="139" t="s">
        <v>9</v>
      </c>
      <c r="H710" s="139" t="s">
        <v>299</v>
      </c>
      <c r="I710" s="139" t="s">
        <v>446</v>
      </c>
      <c r="J710" s="129" t="s">
        <v>445</v>
      </c>
      <c r="K710" s="29"/>
      <c r="L710" s="29"/>
      <c r="M710" s="29"/>
      <c r="N710" s="29"/>
    </row>
    <row r="711" spans="1:14" ht="42" customHeight="1">
      <c r="A711" s="21"/>
      <c r="B711" s="265"/>
      <c r="C711" s="269"/>
      <c r="D711" s="267"/>
      <c r="E711" s="122" t="s">
        <v>72</v>
      </c>
      <c r="F711" s="123">
        <v>2021</v>
      </c>
      <c r="G711" s="124" t="s">
        <v>9</v>
      </c>
      <c r="H711" s="124" t="s">
        <v>62</v>
      </c>
      <c r="I711" s="124" t="s">
        <v>312</v>
      </c>
      <c r="J711" s="125" t="s">
        <v>311</v>
      </c>
      <c r="K711" s="29"/>
      <c r="L711" s="29"/>
      <c r="M711" s="29"/>
      <c r="N711" s="29"/>
    </row>
    <row r="712" spans="1:14" ht="42" customHeight="1">
      <c r="A712" s="21"/>
      <c r="B712" s="265"/>
      <c r="C712" s="269"/>
      <c r="D712" s="267"/>
      <c r="E712" s="122" t="s">
        <v>299</v>
      </c>
      <c r="F712" s="123">
        <v>2021</v>
      </c>
      <c r="G712" s="124" t="s">
        <v>9</v>
      </c>
      <c r="H712" s="124" t="s">
        <v>299</v>
      </c>
      <c r="I712" s="124" t="s">
        <v>337</v>
      </c>
      <c r="J712" s="125" t="s">
        <v>338</v>
      </c>
      <c r="K712" s="29"/>
      <c r="L712" s="29"/>
      <c r="M712" s="29"/>
      <c r="N712" s="29"/>
    </row>
    <row r="713" spans="1:14" ht="79" customHeight="1">
      <c r="A713" s="21"/>
      <c r="B713" s="265"/>
      <c r="C713" s="269"/>
      <c r="D713" s="267"/>
      <c r="E713" s="122" t="s">
        <v>301</v>
      </c>
      <c r="F713" s="123">
        <v>2020</v>
      </c>
      <c r="G713" s="124" t="s">
        <v>9</v>
      </c>
      <c r="H713" s="124" t="s">
        <v>303</v>
      </c>
      <c r="I713" s="124" t="s">
        <v>300</v>
      </c>
      <c r="J713" s="125" t="s">
        <v>302</v>
      </c>
      <c r="K713" s="29"/>
      <c r="L713" s="29"/>
      <c r="M713" s="29"/>
      <c r="N713" s="29"/>
    </row>
    <row r="714" spans="1:14" ht="42" customHeight="1">
      <c r="A714" s="21"/>
      <c r="B714" s="265"/>
      <c r="C714" s="269"/>
      <c r="D714" s="267"/>
      <c r="E714" s="122" t="s">
        <v>151</v>
      </c>
      <c r="F714" s="123">
        <v>2020</v>
      </c>
      <c r="G714" s="124" t="s">
        <v>9</v>
      </c>
      <c r="H714" s="124" t="s">
        <v>152</v>
      </c>
      <c r="I714" s="124" t="s">
        <v>154</v>
      </c>
      <c r="J714" s="125" t="s">
        <v>153</v>
      </c>
      <c r="K714" s="29"/>
      <c r="L714" s="29"/>
      <c r="M714" s="29"/>
      <c r="N714" s="29"/>
    </row>
    <row r="715" spans="1:14" ht="42" customHeight="1">
      <c r="A715" s="21"/>
      <c r="B715" s="265"/>
      <c r="C715" s="269"/>
      <c r="D715" s="267"/>
      <c r="E715" s="122" t="s">
        <v>84</v>
      </c>
      <c r="F715" s="123">
        <v>2019</v>
      </c>
      <c r="G715" s="124" t="s">
        <v>9</v>
      </c>
      <c r="H715" s="124" t="s">
        <v>257</v>
      </c>
      <c r="I715" s="124" t="s">
        <v>121</v>
      </c>
      <c r="J715" s="125" t="s">
        <v>122</v>
      </c>
      <c r="K715" s="29"/>
      <c r="L715" s="29"/>
      <c r="M715" s="29"/>
      <c r="N715" s="29"/>
    </row>
    <row r="716" spans="1:14" ht="42" customHeight="1">
      <c r="A716" s="21"/>
      <c r="B716" s="265"/>
      <c r="C716" s="269"/>
      <c r="D716" s="267"/>
      <c r="E716" s="122" t="s">
        <v>68</v>
      </c>
      <c r="F716" s="123">
        <v>2018</v>
      </c>
      <c r="G716" s="124" t="s">
        <v>9</v>
      </c>
      <c r="H716" s="124" t="s">
        <v>71</v>
      </c>
      <c r="I716" s="124" t="s">
        <v>69</v>
      </c>
      <c r="J716" s="125" t="s">
        <v>70</v>
      </c>
      <c r="K716" s="29"/>
      <c r="L716" s="29"/>
      <c r="M716" s="29"/>
      <c r="N716" s="29"/>
    </row>
    <row r="717" spans="1:14" ht="42" customHeight="1">
      <c r="A717" s="21"/>
      <c r="B717" s="265"/>
      <c r="C717" s="269"/>
      <c r="D717" s="267"/>
      <c r="E717" s="122" t="s">
        <v>64</v>
      </c>
      <c r="F717" s="123">
        <v>2015</v>
      </c>
      <c r="G717" s="124" t="s">
        <v>9</v>
      </c>
      <c r="H717" s="124" t="s">
        <v>66</v>
      </c>
      <c r="I717" s="124" t="s">
        <v>67</v>
      </c>
      <c r="J717" s="125" t="s">
        <v>65</v>
      </c>
      <c r="K717" s="29"/>
      <c r="L717" s="29"/>
      <c r="M717" s="29"/>
      <c r="N717" s="29"/>
    </row>
    <row r="718" spans="1:14" ht="42" customHeight="1">
      <c r="A718" s="21"/>
      <c r="B718" s="265"/>
      <c r="C718" s="269"/>
      <c r="D718" s="267"/>
      <c r="E718" s="122" t="s">
        <v>38</v>
      </c>
      <c r="F718" s="123">
        <v>2015</v>
      </c>
      <c r="G718" s="124" t="s">
        <v>9</v>
      </c>
      <c r="H718" s="124" t="s">
        <v>37</v>
      </c>
      <c r="I718" s="124" t="s">
        <v>39</v>
      </c>
      <c r="J718" s="125" t="s">
        <v>36</v>
      </c>
      <c r="K718" s="29"/>
      <c r="L718" s="29"/>
      <c r="M718" s="29"/>
      <c r="N718" s="29"/>
    </row>
    <row r="719" spans="1:14" ht="42" customHeight="1">
      <c r="A719" s="21"/>
      <c r="B719" s="265">
        <v>647</v>
      </c>
      <c r="C719" s="266" t="s">
        <v>423</v>
      </c>
      <c r="D719" s="267" t="s">
        <v>443</v>
      </c>
      <c r="E719" s="134" t="s">
        <v>299</v>
      </c>
      <c r="F719" s="135">
        <v>2022</v>
      </c>
      <c r="G719" s="136" t="s">
        <v>548</v>
      </c>
      <c r="H719" s="136" t="s">
        <v>299</v>
      </c>
      <c r="I719" s="136" t="s">
        <v>448</v>
      </c>
      <c r="J719" s="125" t="s">
        <v>444</v>
      </c>
      <c r="K719" s="29"/>
      <c r="L719" s="29"/>
      <c r="M719" s="29"/>
      <c r="N719" s="29"/>
    </row>
    <row r="720" spans="1:14" ht="42" customHeight="1">
      <c r="A720" s="21"/>
      <c r="B720" s="265"/>
      <c r="C720" s="266"/>
      <c r="D720" s="267"/>
      <c r="E720" s="134" t="s">
        <v>299</v>
      </c>
      <c r="F720" s="135">
        <v>2021</v>
      </c>
      <c r="G720" s="136" t="s">
        <v>552</v>
      </c>
      <c r="H720" s="136" t="s">
        <v>299</v>
      </c>
      <c r="I720" s="136" t="s">
        <v>383</v>
      </c>
      <c r="J720" s="125" t="s">
        <v>444</v>
      </c>
      <c r="K720" s="29"/>
      <c r="L720" s="29"/>
      <c r="M720" s="29"/>
      <c r="N720" s="29"/>
    </row>
    <row r="721" spans="1:14" ht="42" customHeight="1">
      <c r="A721" s="21"/>
      <c r="B721" s="265"/>
      <c r="C721" s="266"/>
      <c r="D721" s="267"/>
      <c r="E721" s="128" t="s">
        <v>564</v>
      </c>
      <c r="F721" s="127">
        <v>2021</v>
      </c>
      <c r="G721" s="128" t="s">
        <v>9</v>
      </c>
      <c r="H721" s="128" t="s">
        <v>564</v>
      </c>
      <c r="I721" s="128" t="s">
        <v>449</v>
      </c>
      <c r="J721" s="129" t="s">
        <v>565</v>
      </c>
      <c r="K721" s="29"/>
      <c r="L721" s="29"/>
      <c r="M721" s="29"/>
      <c r="N721" s="29"/>
    </row>
    <row r="722" spans="1:14" ht="42" customHeight="1">
      <c r="A722" s="21"/>
      <c r="B722" s="265"/>
      <c r="C722" s="266"/>
      <c r="D722" s="267"/>
      <c r="E722" s="137" t="s">
        <v>447</v>
      </c>
      <c r="F722" s="138">
        <v>2021</v>
      </c>
      <c r="G722" s="139" t="s">
        <v>9</v>
      </c>
      <c r="H722" s="139" t="s">
        <v>299</v>
      </c>
      <c r="I722" s="139" t="s">
        <v>446</v>
      </c>
      <c r="J722" s="129" t="s">
        <v>445</v>
      </c>
      <c r="K722" s="29"/>
      <c r="L722" s="29"/>
      <c r="M722" s="29"/>
      <c r="N722" s="29"/>
    </row>
    <row r="723" spans="1:14" ht="42" customHeight="1">
      <c r="A723" s="21"/>
      <c r="B723" s="265"/>
      <c r="C723" s="266"/>
      <c r="D723" s="267"/>
      <c r="E723" s="134" t="s">
        <v>299</v>
      </c>
      <c r="F723" s="135">
        <v>2021</v>
      </c>
      <c r="G723" s="136" t="s">
        <v>9</v>
      </c>
      <c r="H723" s="136" t="s">
        <v>299</v>
      </c>
      <c r="I723" s="136" t="s">
        <v>383</v>
      </c>
      <c r="J723" s="125" t="s">
        <v>444</v>
      </c>
      <c r="K723" s="29"/>
      <c r="L723" s="29"/>
      <c r="M723" s="29"/>
      <c r="N723" s="29"/>
    </row>
    <row r="724" spans="1:14" ht="18.5">
      <c r="B724" s="101"/>
      <c r="C724" s="102"/>
      <c r="D724" s="102"/>
      <c r="E724" s="102"/>
      <c r="F724" s="101"/>
      <c r="G724" s="102"/>
      <c r="H724" s="102"/>
      <c r="I724" s="102"/>
      <c r="J724" s="103"/>
      <c r="K724" s="29"/>
      <c r="L724" s="29"/>
      <c r="M724" s="29"/>
      <c r="N724" s="29"/>
    </row>
    <row r="725" spans="1:14" s="3" customFormat="1" ht="18.5">
      <c r="A725" s="1"/>
      <c r="B725" s="55"/>
      <c r="C725" s="112" t="s">
        <v>286</v>
      </c>
      <c r="D725" s="113"/>
      <c r="E725" s="113"/>
      <c r="F725" s="114"/>
      <c r="G725" s="115"/>
      <c r="H725" s="115"/>
      <c r="I725" s="115"/>
      <c r="J725" s="116"/>
      <c r="K725" s="29"/>
      <c r="L725" s="29"/>
      <c r="M725" s="29"/>
      <c r="N725" s="29"/>
    </row>
    <row r="726" spans="1:14" s="3" customFormat="1" ht="51" customHeight="1">
      <c r="A726" s="1"/>
      <c r="B726" s="55"/>
      <c r="C726" s="117" t="s">
        <v>287</v>
      </c>
      <c r="D726" s="117" t="s">
        <v>542</v>
      </c>
      <c r="E726" s="118" t="s">
        <v>543</v>
      </c>
      <c r="F726" s="119">
        <v>2021</v>
      </c>
      <c r="G726" s="118" t="s">
        <v>288</v>
      </c>
      <c r="H726" s="118" t="s">
        <v>289</v>
      </c>
      <c r="I726" s="118" t="s">
        <v>290</v>
      </c>
      <c r="J726" s="120" t="s">
        <v>291</v>
      </c>
      <c r="K726" s="29"/>
      <c r="L726" s="29"/>
      <c r="M726" s="29"/>
      <c r="N726" s="29"/>
    </row>
    <row r="727" spans="1:14" s="3" customFormat="1" ht="46.5">
      <c r="A727" s="1"/>
      <c r="B727" s="55"/>
      <c r="C727" s="117" t="s">
        <v>544</v>
      </c>
      <c r="D727" s="117" t="s">
        <v>545</v>
      </c>
      <c r="E727" s="118" t="s">
        <v>101</v>
      </c>
      <c r="F727" s="119">
        <v>2021</v>
      </c>
      <c r="G727" s="118" t="s">
        <v>9</v>
      </c>
      <c r="H727" s="118" t="s">
        <v>256</v>
      </c>
      <c r="I727" s="118" t="s">
        <v>546</v>
      </c>
      <c r="J727" s="121" t="s">
        <v>547</v>
      </c>
      <c r="K727" s="29"/>
      <c r="L727" s="29"/>
      <c r="M727" s="29"/>
      <c r="N727" s="29"/>
    </row>
    <row r="728" spans="1:14" s="3" customFormat="1" ht="18.5">
      <c r="A728" s="1"/>
      <c r="B728" s="1"/>
      <c r="C728" s="45"/>
      <c r="D728" s="30"/>
      <c r="E728" s="30"/>
      <c r="F728" s="43"/>
      <c r="G728" s="42"/>
      <c r="H728" s="42"/>
      <c r="I728" s="42"/>
      <c r="J728" s="32"/>
      <c r="K728" s="29"/>
      <c r="L728" s="29"/>
      <c r="M728" s="29"/>
      <c r="N728" s="29"/>
    </row>
    <row r="729" spans="1:14" ht="18.5">
      <c r="B729" s="275" t="s">
        <v>540</v>
      </c>
      <c r="C729" s="275"/>
      <c r="D729" s="275"/>
      <c r="K729" s="29"/>
      <c r="L729" s="29"/>
      <c r="M729" s="29"/>
      <c r="N729" s="29"/>
    </row>
    <row r="730" spans="1:14" ht="18.5">
      <c r="K730" s="29"/>
      <c r="L730" s="29"/>
      <c r="M730" s="29"/>
      <c r="N730" s="29"/>
    </row>
    <row r="731" spans="1:14" ht="18.5">
      <c r="K731" s="29"/>
      <c r="L731" s="29"/>
      <c r="M731" s="29"/>
      <c r="N731" s="29"/>
    </row>
    <row r="732" spans="1:14" ht="18.5">
      <c r="K732" s="29"/>
      <c r="L732" s="29"/>
      <c r="M732" s="29"/>
      <c r="N732" s="29"/>
    </row>
    <row r="733" spans="1:14" ht="18.5">
      <c r="K733" s="29"/>
      <c r="L733" s="29"/>
      <c r="M733" s="29"/>
      <c r="N733" s="29"/>
    </row>
    <row r="734" spans="1:14" ht="18.5">
      <c r="K734" s="29"/>
      <c r="L734" s="29"/>
      <c r="M734" s="29"/>
      <c r="N734" s="29"/>
    </row>
    <row r="735" spans="1:14" ht="18.5">
      <c r="K735" s="29"/>
      <c r="L735" s="29"/>
      <c r="M735" s="29"/>
      <c r="N735" s="29"/>
    </row>
    <row r="736" spans="1:14" ht="18.5">
      <c r="K736" s="29"/>
      <c r="L736" s="29"/>
      <c r="M736" s="29"/>
      <c r="N736" s="29"/>
    </row>
    <row r="737" spans="11:14" ht="18.5">
      <c r="K737" s="29"/>
      <c r="L737" s="29"/>
      <c r="M737" s="29"/>
      <c r="N737" s="29"/>
    </row>
    <row r="738" spans="11:14" ht="18.5">
      <c r="K738" s="29"/>
      <c r="L738" s="29"/>
      <c r="M738" s="29"/>
      <c r="N738" s="29"/>
    </row>
    <row r="739" spans="11:14" ht="18.5">
      <c r="K739" s="29"/>
      <c r="L739" s="29"/>
      <c r="M739" s="29"/>
      <c r="N739" s="29"/>
    </row>
    <row r="740" spans="11:14" ht="18.5">
      <c r="K740" s="29"/>
      <c r="L740" s="29"/>
      <c r="M740" s="29"/>
      <c r="N740" s="29"/>
    </row>
    <row r="741" spans="11:14" ht="18.5">
      <c r="K741" s="29"/>
      <c r="L741" s="29"/>
      <c r="M741" s="29"/>
      <c r="N741" s="29"/>
    </row>
    <row r="742" spans="11:14" ht="18.5">
      <c r="K742" s="29"/>
      <c r="L742" s="29"/>
      <c r="M742" s="29"/>
      <c r="N742" s="29"/>
    </row>
    <row r="743" spans="11:14" ht="18.5">
      <c r="K743" s="29"/>
      <c r="L743" s="29"/>
      <c r="M743" s="29"/>
      <c r="N743" s="29"/>
    </row>
    <row r="744" spans="11:14" ht="18.5">
      <c r="K744" s="29"/>
      <c r="L744" s="29"/>
      <c r="M744" s="29"/>
      <c r="N744" s="29"/>
    </row>
    <row r="745" spans="11:14" ht="18.5">
      <c r="K745" s="29"/>
      <c r="L745" s="29"/>
      <c r="M745" s="29"/>
      <c r="N745" s="29"/>
    </row>
    <row r="746" spans="11:14" ht="18.5">
      <c r="K746" s="29"/>
      <c r="L746" s="29"/>
      <c r="M746" s="29"/>
      <c r="N746" s="29"/>
    </row>
    <row r="747" spans="11:14" ht="18.5">
      <c r="K747" s="29"/>
      <c r="L747" s="29"/>
      <c r="M747" s="29"/>
      <c r="N747" s="29"/>
    </row>
    <row r="748" spans="11:14" ht="18.5">
      <c r="K748" s="29"/>
      <c r="L748" s="29"/>
      <c r="M748" s="29"/>
      <c r="N748" s="29"/>
    </row>
    <row r="749" spans="11:14" ht="18.5">
      <c r="K749" s="29"/>
      <c r="L749" s="29"/>
      <c r="M749" s="29"/>
      <c r="N749" s="29"/>
    </row>
    <row r="750" spans="11:14" ht="18.5">
      <c r="K750" s="29"/>
      <c r="L750" s="29"/>
      <c r="M750" s="29"/>
      <c r="N750" s="29"/>
    </row>
    <row r="751" spans="11:14" ht="18.5">
      <c r="K751" s="29"/>
      <c r="L751" s="29"/>
      <c r="M751" s="29"/>
      <c r="N751" s="29"/>
    </row>
    <row r="752" spans="11:14" ht="18.5">
      <c r="K752" s="29"/>
      <c r="L752" s="29"/>
      <c r="M752" s="29"/>
      <c r="N752" s="29"/>
    </row>
    <row r="753" spans="11:14" ht="18.5">
      <c r="K753" s="29"/>
      <c r="L753" s="29"/>
      <c r="M753" s="29"/>
      <c r="N753" s="29"/>
    </row>
    <row r="754" spans="11:14" ht="18.5">
      <c r="K754" s="29"/>
      <c r="L754" s="29"/>
      <c r="M754" s="29"/>
      <c r="N754" s="29"/>
    </row>
    <row r="755" spans="11:14" ht="18.5">
      <c r="K755" s="29"/>
      <c r="L755" s="29"/>
      <c r="M755" s="29"/>
      <c r="N755" s="29"/>
    </row>
    <row r="756" spans="11:14" ht="18.5">
      <c r="K756" s="29"/>
      <c r="L756" s="29"/>
      <c r="M756" s="29"/>
      <c r="N756" s="29"/>
    </row>
    <row r="757" spans="11:14" ht="18.5">
      <c r="K757" s="29"/>
      <c r="L757" s="29"/>
      <c r="M757" s="29"/>
      <c r="N757" s="29"/>
    </row>
    <row r="758" spans="11:14" ht="18.5">
      <c r="K758" s="29"/>
      <c r="L758" s="29"/>
      <c r="M758" s="29"/>
      <c r="N758" s="29"/>
    </row>
    <row r="759" spans="11:14" ht="18.5">
      <c r="K759" s="29"/>
      <c r="L759" s="29"/>
      <c r="M759" s="29"/>
      <c r="N759" s="29"/>
    </row>
    <row r="760" spans="11:14" ht="18.5">
      <c r="K760" s="29"/>
      <c r="L760" s="29"/>
      <c r="M760" s="29"/>
      <c r="N760" s="29"/>
    </row>
    <row r="761" spans="11:14" ht="18.5">
      <c r="K761" s="29"/>
      <c r="L761" s="29"/>
      <c r="M761" s="29"/>
      <c r="N761" s="29"/>
    </row>
    <row r="762" spans="11:14" ht="18.5">
      <c r="K762" s="29"/>
      <c r="L762" s="29"/>
      <c r="M762" s="29"/>
      <c r="N762" s="29"/>
    </row>
    <row r="763" spans="11:14" ht="18.5">
      <c r="K763" s="29"/>
      <c r="L763" s="29"/>
      <c r="M763" s="29"/>
      <c r="N763" s="29"/>
    </row>
    <row r="764" spans="11:14" ht="18.5">
      <c r="K764" s="29"/>
      <c r="L764" s="29"/>
      <c r="M764" s="29"/>
      <c r="N764" s="29"/>
    </row>
    <row r="765" spans="11:14" ht="18.5">
      <c r="K765" s="29"/>
      <c r="L765" s="29"/>
      <c r="M765" s="29"/>
      <c r="N765" s="29"/>
    </row>
    <row r="766" spans="11:14" ht="18.5">
      <c r="K766" s="29"/>
      <c r="L766" s="29"/>
      <c r="M766" s="29"/>
      <c r="N766" s="29"/>
    </row>
    <row r="767" spans="11:14" ht="18.5">
      <c r="K767" s="29"/>
      <c r="L767" s="29"/>
      <c r="M767" s="29"/>
      <c r="N767" s="29"/>
    </row>
    <row r="768" spans="11:14" ht="18.5">
      <c r="K768" s="29"/>
      <c r="L768" s="29"/>
      <c r="M768" s="29"/>
      <c r="N768" s="29"/>
    </row>
    <row r="769" spans="11:14" ht="18.5">
      <c r="K769" s="29"/>
      <c r="L769" s="29"/>
      <c r="M769" s="29"/>
      <c r="N769" s="29"/>
    </row>
    <row r="770" spans="11:14" ht="18.5">
      <c r="K770" s="29"/>
      <c r="L770" s="29"/>
      <c r="M770" s="29"/>
      <c r="N770" s="29"/>
    </row>
    <row r="771" spans="11:14" ht="18.5">
      <c r="K771" s="29"/>
      <c r="L771" s="29"/>
      <c r="M771" s="29"/>
      <c r="N771" s="29"/>
    </row>
    <row r="772" spans="11:14" ht="18.5">
      <c r="K772" s="29"/>
      <c r="L772" s="29"/>
      <c r="M772" s="29"/>
      <c r="N772" s="29"/>
    </row>
    <row r="773" spans="11:14" ht="18.5">
      <c r="K773" s="29"/>
      <c r="L773" s="29"/>
      <c r="M773" s="29"/>
      <c r="N773" s="29"/>
    </row>
    <row r="774" spans="11:14" ht="18.5">
      <c r="K774" s="29"/>
      <c r="L774" s="29"/>
      <c r="M774" s="29"/>
      <c r="N774" s="29"/>
    </row>
    <row r="775" spans="11:14" ht="18.5">
      <c r="K775" s="29"/>
      <c r="L775" s="29"/>
      <c r="M775" s="29"/>
      <c r="N775" s="29"/>
    </row>
    <row r="776" spans="11:14" ht="18.5">
      <c r="K776" s="29"/>
      <c r="L776" s="29"/>
      <c r="M776" s="29"/>
      <c r="N776" s="29"/>
    </row>
    <row r="777" spans="11:14" ht="18.5">
      <c r="K777" s="29"/>
      <c r="L777" s="29"/>
      <c r="M777" s="29"/>
      <c r="N777" s="29"/>
    </row>
    <row r="778" spans="11:14" ht="18.5">
      <c r="K778" s="29"/>
      <c r="L778" s="29"/>
      <c r="M778" s="29"/>
      <c r="N778" s="29"/>
    </row>
    <row r="779" spans="11:14" ht="18.5">
      <c r="K779" s="29"/>
      <c r="L779" s="29"/>
      <c r="M779" s="29"/>
      <c r="N779" s="29"/>
    </row>
    <row r="780" spans="11:14" ht="18.5">
      <c r="K780" s="29"/>
      <c r="L780" s="29"/>
      <c r="M780" s="29"/>
      <c r="N780" s="29"/>
    </row>
    <row r="781" spans="11:14" ht="18.5">
      <c r="K781" s="29"/>
      <c r="L781" s="29"/>
      <c r="M781" s="29"/>
      <c r="N781" s="29"/>
    </row>
    <row r="782" spans="11:14" ht="18.5">
      <c r="K782" s="29"/>
      <c r="L782" s="29"/>
      <c r="M782" s="29"/>
      <c r="N782" s="29"/>
    </row>
    <row r="783" spans="11:14" ht="18.5">
      <c r="K783" s="29"/>
      <c r="L783" s="29"/>
      <c r="M783" s="29"/>
      <c r="N783" s="29"/>
    </row>
    <row r="784" spans="11:14" ht="18.5">
      <c r="K784" s="29"/>
      <c r="L784" s="29"/>
      <c r="M784" s="29"/>
      <c r="N784" s="29"/>
    </row>
    <row r="785" spans="11:14" ht="18.5">
      <c r="K785" s="29"/>
      <c r="L785" s="29"/>
      <c r="M785" s="29"/>
      <c r="N785" s="29"/>
    </row>
    <row r="786" spans="11:14" ht="18.5">
      <c r="K786" s="29"/>
      <c r="L786" s="29"/>
      <c r="M786" s="29"/>
      <c r="N786" s="29"/>
    </row>
    <row r="787" spans="11:14" ht="18.5">
      <c r="K787" s="29"/>
      <c r="L787" s="29"/>
      <c r="M787" s="29"/>
      <c r="N787" s="29"/>
    </row>
    <row r="788" spans="11:14" ht="18.5">
      <c r="K788" s="29"/>
      <c r="L788" s="29"/>
      <c r="M788" s="29"/>
      <c r="N788" s="29"/>
    </row>
    <row r="789" spans="11:14" ht="18.5">
      <c r="K789" s="29"/>
      <c r="L789" s="29"/>
      <c r="M789" s="29"/>
      <c r="N789" s="29"/>
    </row>
    <row r="790" spans="11:14" ht="18.5">
      <c r="K790" s="29"/>
      <c r="L790" s="29"/>
      <c r="M790" s="29"/>
      <c r="N790" s="29"/>
    </row>
    <row r="791" spans="11:14" ht="18.5">
      <c r="K791" s="29"/>
      <c r="L791" s="29"/>
      <c r="M791" s="29"/>
      <c r="N791" s="29"/>
    </row>
    <row r="792" spans="11:14" ht="18.5">
      <c r="K792" s="29"/>
      <c r="L792" s="29"/>
      <c r="M792" s="29"/>
      <c r="N792" s="29"/>
    </row>
    <row r="793" spans="11:14" ht="18.5">
      <c r="K793" s="29"/>
      <c r="L793" s="29"/>
      <c r="M793" s="29"/>
      <c r="N793" s="29"/>
    </row>
    <row r="794" spans="11:14" ht="18.5">
      <c r="K794" s="29"/>
      <c r="L794" s="29"/>
      <c r="M794" s="29"/>
      <c r="N794" s="29"/>
    </row>
    <row r="795" spans="11:14" ht="18.5">
      <c r="K795" s="29"/>
      <c r="L795" s="29"/>
      <c r="M795" s="29"/>
      <c r="N795" s="29"/>
    </row>
    <row r="796" spans="11:14" ht="18.5">
      <c r="K796" s="29"/>
      <c r="L796" s="29"/>
      <c r="M796" s="29"/>
      <c r="N796" s="29"/>
    </row>
    <row r="797" spans="11:14" ht="18.5">
      <c r="K797" s="29"/>
      <c r="L797" s="29"/>
      <c r="M797" s="29"/>
      <c r="N797" s="29"/>
    </row>
    <row r="798" spans="11:14" ht="18.5">
      <c r="K798" s="29"/>
      <c r="L798" s="29"/>
      <c r="M798" s="29"/>
      <c r="N798" s="29"/>
    </row>
    <row r="799" spans="11:14" ht="18.5">
      <c r="K799" s="29"/>
      <c r="L799" s="29"/>
      <c r="M799" s="29"/>
      <c r="N799" s="29"/>
    </row>
    <row r="800" spans="11:14" ht="18.5">
      <c r="K800" s="29"/>
      <c r="L800" s="29"/>
      <c r="M800" s="29"/>
      <c r="N800" s="29"/>
    </row>
    <row r="801" spans="11:14" ht="18.5">
      <c r="K801" s="29"/>
      <c r="L801" s="29"/>
      <c r="M801" s="29"/>
      <c r="N801" s="29"/>
    </row>
    <row r="802" spans="11:14" ht="18.5">
      <c r="K802" s="29"/>
      <c r="L802" s="29"/>
      <c r="M802" s="29"/>
      <c r="N802" s="29"/>
    </row>
    <row r="803" spans="11:14" ht="18.5">
      <c r="K803" s="29"/>
      <c r="L803" s="29"/>
      <c r="M803" s="29"/>
      <c r="N803" s="29"/>
    </row>
    <row r="804" spans="11:14" ht="18.5">
      <c r="K804" s="29"/>
      <c r="L804" s="29"/>
      <c r="M804" s="29"/>
      <c r="N804" s="29"/>
    </row>
    <row r="805" spans="11:14" ht="18.5">
      <c r="K805" s="29"/>
      <c r="L805" s="29"/>
      <c r="M805" s="29"/>
      <c r="N805" s="29"/>
    </row>
    <row r="806" spans="11:14" ht="18.5">
      <c r="K806" s="29"/>
      <c r="L806" s="29"/>
      <c r="M806" s="29"/>
      <c r="N806" s="29"/>
    </row>
    <row r="807" spans="11:14" ht="18.5">
      <c r="K807" s="29"/>
      <c r="L807" s="29"/>
      <c r="M807" s="29"/>
      <c r="N807" s="29"/>
    </row>
    <row r="808" spans="11:14" ht="18.5">
      <c r="K808" s="29"/>
      <c r="L808" s="29"/>
      <c r="M808" s="29"/>
      <c r="N808" s="29"/>
    </row>
    <row r="809" spans="11:14" ht="18.5">
      <c r="K809" s="29"/>
      <c r="L809" s="29"/>
      <c r="M809" s="29"/>
      <c r="N809" s="29"/>
    </row>
    <row r="810" spans="11:14" ht="18.5">
      <c r="K810" s="29"/>
      <c r="L810" s="29"/>
      <c r="M810" s="29"/>
      <c r="N810" s="29"/>
    </row>
    <row r="811" spans="11:14" ht="18.5">
      <c r="K811" s="29"/>
      <c r="L811" s="29"/>
      <c r="M811" s="29"/>
      <c r="N811" s="29"/>
    </row>
    <row r="812" spans="11:14" ht="18.5">
      <c r="K812" s="29"/>
      <c r="L812" s="29"/>
      <c r="M812" s="29"/>
      <c r="N812" s="29"/>
    </row>
    <row r="813" spans="11:14" ht="18.5">
      <c r="K813" s="29"/>
      <c r="L813" s="29"/>
      <c r="M813" s="29"/>
      <c r="N813" s="29"/>
    </row>
    <row r="814" spans="11:14" ht="18.5">
      <c r="K814" s="29"/>
      <c r="L814" s="29"/>
      <c r="M814" s="29"/>
      <c r="N814" s="29"/>
    </row>
    <row r="815" spans="11:14" ht="18.5">
      <c r="K815" s="29"/>
      <c r="L815" s="29"/>
      <c r="M815" s="29"/>
      <c r="N815" s="29"/>
    </row>
    <row r="816" spans="11:14" ht="18.5">
      <c r="K816" s="29"/>
      <c r="L816" s="29"/>
      <c r="M816" s="29"/>
      <c r="N816" s="29"/>
    </row>
    <row r="817" spans="11:14" ht="18.5">
      <c r="K817" s="29"/>
      <c r="L817" s="29"/>
      <c r="M817" s="29"/>
      <c r="N817" s="29"/>
    </row>
    <row r="818" spans="11:14" ht="18.5">
      <c r="K818" s="29"/>
      <c r="L818" s="29"/>
      <c r="M818" s="29"/>
      <c r="N818" s="29"/>
    </row>
    <row r="819" spans="11:14" ht="18.5">
      <c r="K819" s="29"/>
      <c r="L819" s="29"/>
      <c r="M819" s="29"/>
      <c r="N819" s="29"/>
    </row>
    <row r="820" spans="11:14" ht="18.5">
      <c r="K820" s="29"/>
      <c r="L820" s="29"/>
      <c r="M820" s="29"/>
      <c r="N820" s="29"/>
    </row>
    <row r="821" spans="11:14" ht="18.5">
      <c r="K821" s="29"/>
      <c r="L821" s="29"/>
      <c r="M821" s="29"/>
      <c r="N821" s="29"/>
    </row>
    <row r="822" spans="11:14" ht="18.5">
      <c r="K822" s="29"/>
      <c r="L822" s="29"/>
      <c r="M822" s="29"/>
      <c r="N822" s="29"/>
    </row>
    <row r="823" spans="11:14" ht="18.5">
      <c r="K823" s="29"/>
      <c r="L823" s="29"/>
      <c r="M823" s="29"/>
      <c r="N823" s="29"/>
    </row>
    <row r="824" spans="11:14" ht="18.5">
      <c r="K824" s="29"/>
      <c r="L824" s="29"/>
      <c r="M824" s="29"/>
      <c r="N824" s="29"/>
    </row>
    <row r="825" spans="11:14" ht="18.5">
      <c r="K825" s="29"/>
      <c r="L825" s="29"/>
      <c r="M825" s="29"/>
      <c r="N825" s="29"/>
    </row>
    <row r="826" spans="11:14" ht="18.5">
      <c r="K826" s="29"/>
      <c r="L826" s="29"/>
      <c r="M826" s="29"/>
      <c r="N826" s="29"/>
    </row>
    <row r="827" spans="11:14" ht="18.5">
      <c r="K827" s="29"/>
      <c r="L827" s="29"/>
      <c r="M827" s="29"/>
      <c r="N827" s="29"/>
    </row>
    <row r="828" spans="11:14" ht="18.5">
      <c r="K828" s="29"/>
      <c r="L828" s="29"/>
      <c r="M828" s="29"/>
      <c r="N828" s="29"/>
    </row>
    <row r="829" spans="11:14" ht="18.5">
      <c r="K829" s="29"/>
      <c r="L829" s="29"/>
      <c r="M829" s="29"/>
      <c r="N829" s="29"/>
    </row>
    <row r="830" spans="11:14" ht="18.5">
      <c r="K830" s="29"/>
      <c r="L830" s="29"/>
      <c r="M830" s="29"/>
      <c r="N830" s="29"/>
    </row>
    <row r="831" spans="11:14" ht="18.5">
      <c r="K831" s="29"/>
      <c r="L831" s="29"/>
      <c r="M831" s="29"/>
      <c r="N831" s="29"/>
    </row>
    <row r="832" spans="11:14" ht="18.5">
      <c r="K832" s="29"/>
      <c r="L832" s="29"/>
      <c r="M832" s="29"/>
      <c r="N832" s="29"/>
    </row>
    <row r="833" spans="11:14" ht="18.5">
      <c r="K833" s="29"/>
      <c r="L833" s="29"/>
      <c r="M833" s="29"/>
      <c r="N833" s="29"/>
    </row>
    <row r="834" spans="11:14" ht="18.5">
      <c r="K834" s="29"/>
      <c r="L834" s="29"/>
      <c r="M834" s="29"/>
      <c r="N834" s="29"/>
    </row>
    <row r="835" spans="11:14" ht="18.5">
      <c r="K835" s="29"/>
      <c r="L835" s="29"/>
      <c r="M835" s="29"/>
      <c r="N835" s="29"/>
    </row>
    <row r="836" spans="11:14" ht="18.5">
      <c r="K836" s="29"/>
      <c r="L836" s="29"/>
      <c r="M836" s="29"/>
      <c r="N836" s="29"/>
    </row>
    <row r="837" spans="11:14" ht="18.5">
      <c r="K837" s="29"/>
      <c r="L837" s="29"/>
      <c r="M837" s="29"/>
      <c r="N837" s="29"/>
    </row>
    <row r="838" spans="11:14" ht="18.5">
      <c r="K838" s="29"/>
      <c r="L838" s="29"/>
      <c r="M838" s="29"/>
      <c r="N838" s="29"/>
    </row>
    <row r="839" spans="11:14" ht="18.5">
      <c r="K839" s="29"/>
      <c r="L839" s="29"/>
      <c r="M839" s="29"/>
      <c r="N839" s="29"/>
    </row>
    <row r="840" spans="11:14" ht="18.5">
      <c r="K840" s="29"/>
      <c r="L840" s="29"/>
      <c r="M840" s="29"/>
      <c r="N840" s="29"/>
    </row>
    <row r="841" spans="11:14" ht="18.5">
      <c r="K841" s="29"/>
      <c r="L841" s="29"/>
      <c r="M841" s="29"/>
      <c r="N841" s="29"/>
    </row>
    <row r="842" spans="11:14" ht="18.5">
      <c r="K842" s="29"/>
      <c r="L842" s="29"/>
      <c r="M842" s="29"/>
      <c r="N842" s="29"/>
    </row>
    <row r="843" spans="11:14" ht="18.5">
      <c r="K843" s="29"/>
      <c r="L843" s="29"/>
      <c r="M843" s="29"/>
      <c r="N843" s="29"/>
    </row>
    <row r="844" spans="11:14" ht="18.5">
      <c r="K844" s="29"/>
      <c r="L844" s="29"/>
      <c r="M844" s="29"/>
      <c r="N844" s="29"/>
    </row>
    <row r="845" spans="11:14" ht="18.5">
      <c r="K845" s="29"/>
      <c r="L845" s="29"/>
      <c r="M845" s="29"/>
      <c r="N845" s="29"/>
    </row>
    <row r="846" spans="11:14" ht="18.5">
      <c r="K846" s="29"/>
      <c r="L846" s="29"/>
      <c r="M846" s="29"/>
      <c r="N846" s="29"/>
    </row>
    <row r="847" spans="11:14" ht="18.5">
      <c r="K847" s="29"/>
      <c r="L847" s="29"/>
      <c r="M847" s="29"/>
      <c r="N847" s="29"/>
    </row>
    <row r="848" spans="11:14" ht="18.5">
      <c r="K848" s="29"/>
      <c r="L848" s="29"/>
      <c r="M848" s="29"/>
      <c r="N848" s="29"/>
    </row>
    <row r="849" spans="11:14" ht="18.5">
      <c r="K849" s="29"/>
      <c r="L849" s="29"/>
      <c r="M849" s="29"/>
      <c r="N849" s="29"/>
    </row>
    <row r="850" spans="11:14" ht="18.5">
      <c r="K850" s="29"/>
      <c r="L850" s="29"/>
      <c r="M850" s="29"/>
      <c r="N850" s="29"/>
    </row>
    <row r="851" spans="11:14" ht="18.5">
      <c r="K851" s="29"/>
      <c r="L851" s="29"/>
      <c r="M851" s="29"/>
      <c r="N851" s="29"/>
    </row>
    <row r="852" spans="11:14" ht="18.5">
      <c r="K852" s="29"/>
      <c r="L852" s="29"/>
      <c r="M852" s="29"/>
      <c r="N852" s="29"/>
    </row>
    <row r="853" spans="11:14" ht="18.5">
      <c r="K853" s="29"/>
      <c r="L853" s="29"/>
      <c r="M853" s="29"/>
      <c r="N853" s="29"/>
    </row>
    <row r="854" spans="11:14" ht="18.5">
      <c r="K854" s="29"/>
      <c r="L854" s="29"/>
      <c r="M854" s="29"/>
      <c r="N854" s="29"/>
    </row>
    <row r="855" spans="11:14" ht="18.5">
      <c r="K855" s="29"/>
      <c r="L855" s="29"/>
      <c r="M855" s="29"/>
      <c r="N855" s="29"/>
    </row>
    <row r="856" spans="11:14" ht="18.5">
      <c r="K856" s="29"/>
      <c r="L856" s="29"/>
      <c r="M856" s="29"/>
      <c r="N856" s="29"/>
    </row>
    <row r="857" spans="11:14" ht="18.5">
      <c r="K857" s="29"/>
      <c r="L857" s="29"/>
      <c r="M857" s="29"/>
      <c r="N857" s="29"/>
    </row>
    <row r="858" spans="11:14" ht="18.5">
      <c r="K858" s="29"/>
      <c r="L858" s="29"/>
      <c r="M858" s="29"/>
      <c r="N858" s="29"/>
    </row>
    <row r="859" spans="11:14" ht="18.5">
      <c r="K859" s="29"/>
      <c r="L859" s="29"/>
      <c r="M859" s="29"/>
      <c r="N859" s="29"/>
    </row>
    <row r="860" spans="11:14" ht="18.5">
      <c r="K860" s="29"/>
      <c r="L860" s="29"/>
      <c r="M860" s="29"/>
      <c r="N860" s="29"/>
    </row>
    <row r="861" spans="11:14" ht="18.5">
      <c r="K861" s="29"/>
      <c r="L861" s="29"/>
      <c r="M861" s="29"/>
      <c r="N861" s="29"/>
    </row>
    <row r="862" spans="11:14" ht="18.5">
      <c r="K862" s="29"/>
      <c r="L862" s="29"/>
      <c r="M862" s="29"/>
      <c r="N862" s="29"/>
    </row>
    <row r="863" spans="11:14" ht="18.5">
      <c r="K863" s="29"/>
      <c r="L863" s="29"/>
      <c r="M863" s="29"/>
      <c r="N863" s="29"/>
    </row>
    <row r="864" spans="11:14" ht="18.5">
      <c r="K864" s="29"/>
      <c r="L864" s="29"/>
      <c r="M864" s="29"/>
      <c r="N864" s="29"/>
    </row>
    <row r="865" spans="11:14" ht="18.5">
      <c r="K865" s="29"/>
      <c r="L865" s="29"/>
      <c r="M865" s="29"/>
      <c r="N865" s="29"/>
    </row>
    <row r="866" spans="11:14" ht="18.5">
      <c r="K866" s="29"/>
      <c r="L866" s="29"/>
      <c r="M866" s="29"/>
      <c r="N866" s="29"/>
    </row>
    <row r="867" spans="11:14" ht="18.5">
      <c r="K867" s="29"/>
      <c r="L867" s="29"/>
      <c r="M867" s="29"/>
      <c r="N867" s="29"/>
    </row>
    <row r="868" spans="11:14" ht="18.5">
      <c r="K868" s="29"/>
      <c r="L868" s="29"/>
      <c r="M868" s="29"/>
      <c r="N868" s="29"/>
    </row>
    <row r="869" spans="11:14" ht="18.5">
      <c r="K869" s="29"/>
      <c r="L869" s="29"/>
      <c r="M869" s="29"/>
      <c r="N869" s="29"/>
    </row>
    <row r="870" spans="11:14" ht="18.5">
      <c r="K870" s="29"/>
      <c r="L870" s="29"/>
      <c r="M870" s="29"/>
      <c r="N870" s="29"/>
    </row>
    <row r="871" spans="11:14" ht="18.5">
      <c r="K871" s="29"/>
      <c r="L871" s="29"/>
      <c r="M871" s="29"/>
      <c r="N871" s="29"/>
    </row>
    <row r="872" spans="11:14" ht="18.5">
      <c r="K872" s="29"/>
      <c r="L872" s="29"/>
      <c r="M872" s="29"/>
      <c r="N872" s="29"/>
    </row>
    <row r="873" spans="11:14" ht="18.5">
      <c r="K873" s="29"/>
      <c r="L873" s="29"/>
      <c r="M873" s="29"/>
      <c r="N873" s="29"/>
    </row>
    <row r="874" spans="11:14" ht="18.5">
      <c r="K874" s="29"/>
      <c r="L874" s="29"/>
      <c r="M874" s="29"/>
      <c r="N874" s="29"/>
    </row>
    <row r="875" spans="11:14" ht="18.5">
      <c r="K875" s="29"/>
      <c r="L875" s="29"/>
      <c r="M875" s="29"/>
      <c r="N875" s="29"/>
    </row>
    <row r="876" spans="11:14" ht="18.5">
      <c r="K876" s="29"/>
      <c r="L876" s="29"/>
      <c r="M876" s="29"/>
      <c r="N876" s="29"/>
    </row>
    <row r="877" spans="11:14" ht="18.5">
      <c r="K877" s="29"/>
      <c r="L877" s="29"/>
      <c r="M877" s="29"/>
      <c r="N877" s="29"/>
    </row>
    <row r="878" spans="11:14" ht="18.5">
      <c r="K878" s="29"/>
      <c r="L878" s="29"/>
      <c r="M878" s="29"/>
      <c r="N878" s="29"/>
    </row>
    <row r="879" spans="11:14" ht="18.5">
      <c r="K879" s="29"/>
      <c r="L879" s="29"/>
      <c r="M879" s="29"/>
      <c r="N879" s="29"/>
    </row>
    <row r="880" spans="11:14" ht="18.5">
      <c r="K880" s="29"/>
      <c r="L880" s="29"/>
      <c r="M880" s="29"/>
      <c r="N880" s="29"/>
    </row>
    <row r="881" spans="11:14" ht="18.5">
      <c r="K881" s="29"/>
      <c r="L881" s="29"/>
      <c r="M881" s="29"/>
      <c r="N881" s="29"/>
    </row>
    <row r="882" spans="11:14" ht="18.5">
      <c r="K882" s="29"/>
      <c r="L882" s="29"/>
      <c r="M882" s="29"/>
      <c r="N882" s="29"/>
    </row>
    <row r="883" spans="11:14" ht="18.5">
      <c r="K883" s="29"/>
      <c r="L883" s="29"/>
      <c r="M883" s="29"/>
      <c r="N883" s="29"/>
    </row>
    <row r="884" spans="11:14" ht="18.5">
      <c r="K884" s="29"/>
      <c r="L884" s="29"/>
      <c r="M884" s="29"/>
      <c r="N884" s="29"/>
    </row>
    <row r="885" spans="11:14" ht="18.5">
      <c r="K885" s="29"/>
      <c r="L885" s="29"/>
      <c r="M885" s="29"/>
      <c r="N885" s="29"/>
    </row>
    <row r="886" spans="11:14" ht="18.5">
      <c r="K886" s="29"/>
      <c r="L886" s="29"/>
      <c r="M886" s="29"/>
      <c r="N886" s="29"/>
    </row>
    <row r="887" spans="11:14" ht="18.5">
      <c r="K887" s="29"/>
      <c r="L887" s="29"/>
      <c r="M887" s="29"/>
      <c r="N887" s="29"/>
    </row>
    <row r="888" spans="11:14" ht="18.5">
      <c r="K888" s="29"/>
      <c r="L888" s="29"/>
      <c r="M888" s="29"/>
      <c r="N888" s="29"/>
    </row>
    <row r="889" spans="11:14" ht="18.5">
      <c r="K889" s="29"/>
      <c r="L889" s="29"/>
      <c r="M889" s="29"/>
      <c r="N889" s="29"/>
    </row>
    <row r="890" spans="11:14" ht="18.5">
      <c r="K890" s="29"/>
      <c r="L890" s="29"/>
      <c r="M890" s="29"/>
      <c r="N890" s="29"/>
    </row>
    <row r="891" spans="11:14" ht="18.5">
      <c r="K891" s="29"/>
      <c r="L891" s="29"/>
      <c r="M891" s="29"/>
      <c r="N891" s="29"/>
    </row>
    <row r="892" spans="11:14" ht="18.5">
      <c r="K892" s="29"/>
      <c r="L892" s="29"/>
      <c r="M892" s="29"/>
      <c r="N892" s="29"/>
    </row>
    <row r="893" spans="11:14" ht="18.5">
      <c r="K893" s="29"/>
      <c r="L893" s="29"/>
      <c r="M893" s="29"/>
      <c r="N893" s="29"/>
    </row>
    <row r="894" spans="11:14" ht="18.5">
      <c r="K894" s="29"/>
      <c r="L894" s="29"/>
      <c r="M894" s="29"/>
      <c r="N894" s="29"/>
    </row>
    <row r="895" spans="11:14" ht="18.5">
      <c r="K895" s="29"/>
      <c r="L895" s="29"/>
      <c r="M895" s="29"/>
      <c r="N895" s="29"/>
    </row>
    <row r="896" spans="11:14" ht="18.5">
      <c r="K896" s="29"/>
      <c r="L896" s="29"/>
      <c r="M896" s="29"/>
      <c r="N896" s="29"/>
    </row>
    <row r="897" spans="11:14" ht="18.5">
      <c r="K897" s="29"/>
      <c r="L897" s="29"/>
      <c r="M897" s="29"/>
      <c r="N897" s="29"/>
    </row>
    <row r="898" spans="11:14" ht="18.5">
      <c r="K898" s="29"/>
      <c r="L898" s="29"/>
      <c r="M898" s="29"/>
      <c r="N898" s="29"/>
    </row>
    <row r="899" spans="11:14" ht="18.5">
      <c r="K899" s="29"/>
      <c r="L899" s="29"/>
      <c r="M899" s="29"/>
      <c r="N899" s="29"/>
    </row>
    <row r="900" spans="11:14" ht="18.5">
      <c r="K900" s="29"/>
      <c r="L900" s="29"/>
      <c r="M900" s="29"/>
      <c r="N900" s="29"/>
    </row>
    <row r="901" spans="11:14" ht="18.5">
      <c r="K901" s="29"/>
      <c r="L901" s="29"/>
      <c r="M901" s="29"/>
      <c r="N901" s="29"/>
    </row>
    <row r="902" spans="11:14" ht="18.5">
      <c r="K902" s="29"/>
      <c r="L902" s="29"/>
      <c r="M902" s="29"/>
      <c r="N902" s="29"/>
    </row>
    <row r="903" spans="11:14" ht="18.5">
      <c r="K903" s="29"/>
      <c r="L903" s="29"/>
      <c r="M903" s="29"/>
      <c r="N903" s="29"/>
    </row>
    <row r="904" spans="11:14" ht="18.5">
      <c r="K904" s="29"/>
      <c r="L904" s="29"/>
      <c r="M904" s="29"/>
      <c r="N904" s="29"/>
    </row>
    <row r="905" spans="11:14" ht="18.5">
      <c r="K905" s="29"/>
      <c r="L905" s="29"/>
      <c r="M905" s="29"/>
      <c r="N905" s="29"/>
    </row>
    <row r="906" spans="11:14" ht="18.5">
      <c r="K906" s="29"/>
      <c r="L906" s="29"/>
      <c r="M906" s="29"/>
      <c r="N906" s="29"/>
    </row>
    <row r="907" spans="11:14" ht="18.5">
      <c r="K907" s="29"/>
      <c r="L907" s="29"/>
      <c r="M907" s="29"/>
      <c r="N907" s="29"/>
    </row>
  </sheetData>
  <mergeCells count="170">
    <mergeCell ref="D501:D518"/>
    <mergeCell ref="B701:B718"/>
    <mergeCell ref="C701:C718"/>
    <mergeCell ref="D701:D718"/>
    <mergeCell ref="B669:B676"/>
    <mergeCell ref="C669:C676"/>
    <mergeCell ref="D669:D676"/>
    <mergeCell ref="C604:C611"/>
    <mergeCell ref="D604:D611"/>
    <mergeCell ref="B683:B690"/>
    <mergeCell ref="C683:C690"/>
    <mergeCell ref="D683:D690"/>
    <mergeCell ref="D59:D73"/>
    <mergeCell ref="C483:C500"/>
    <mergeCell ref="D183:D202"/>
    <mergeCell ref="D430:D453"/>
    <mergeCell ref="C430:C453"/>
    <mergeCell ref="D146:D163"/>
    <mergeCell ref="C146:C163"/>
    <mergeCell ref="C422:C429"/>
    <mergeCell ref="D422:D429"/>
    <mergeCell ref="D74:D92"/>
    <mergeCell ref="C336:C346"/>
    <mergeCell ref="D336:D346"/>
    <mergeCell ref="D454:D460"/>
    <mergeCell ref="C461:C482"/>
    <mergeCell ref="H5:I5"/>
    <mergeCell ref="D483:D500"/>
    <mergeCell ref="D214:D222"/>
    <mergeCell ref="D327:D335"/>
    <mergeCell ref="D373:D381"/>
    <mergeCell ref="B382:B390"/>
    <mergeCell ref="C183:C202"/>
    <mergeCell ref="D461:D482"/>
    <mergeCell ref="D400:D413"/>
    <mergeCell ref="B373:B381"/>
    <mergeCell ref="B400:B413"/>
    <mergeCell ref="C93:C114"/>
    <mergeCell ref="C382:C390"/>
    <mergeCell ref="B6:B28"/>
    <mergeCell ref="B59:B73"/>
    <mergeCell ref="B45:B58"/>
    <mergeCell ref="C373:C381"/>
    <mergeCell ref="D6:D28"/>
    <mergeCell ref="C6:C28"/>
    <mergeCell ref="B327:B335"/>
    <mergeCell ref="D29:D44"/>
    <mergeCell ref="C29:C44"/>
    <mergeCell ref="C45:C58"/>
    <mergeCell ref="D45:D58"/>
    <mergeCell ref="B29:B44"/>
    <mergeCell ref="D127:D145"/>
    <mergeCell ref="C127:C145"/>
    <mergeCell ref="B127:B145"/>
    <mergeCell ref="D93:D114"/>
    <mergeCell ref="C203:C213"/>
    <mergeCell ref="D317:D326"/>
    <mergeCell ref="B280:B284"/>
    <mergeCell ref="C280:C284"/>
    <mergeCell ref="D280:D284"/>
    <mergeCell ref="B203:B213"/>
    <mergeCell ref="B93:B114"/>
    <mergeCell ref="C74:C92"/>
    <mergeCell ref="B317:B326"/>
    <mergeCell ref="B115:B126"/>
    <mergeCell ref="C270:C279"/>
    <mergeCell ref="B146:B163"/>
    <mergeCell ref="D298:D307"/>
    <mergeCell ref="C298:C307"/>
    <mergeCell ref="B298:B307"/>
    <mergeCell ref="D285:D297"/>
    <mergeCell ref="C285:C297"/>
    <mergeCell ref="B285:B297"/>
    <mergeCell ref="C59:C73"/>
    <mergeCell ref="B729:D729"/>
    <mergeCell ref="B579:B603"/>
    <mergeCell ref="B612:B632"/>
    <mergeCell ref="D527:D534"/>
    <mergeCell ref="C527:C534"/>
    <mergeCell ref="B527:B534"/>
    <mergeCell ref="D573:D578"/>
    <mergeCell ref="C573:C578"/>
    <mergeCell ref="B573:B578"/>
    <mergeCell ref="B604:B611"/>
    <mergeCell ref="B554:B572"/>
    <mergeCell ref="C535:C542"/>
    <mergeCell ref="B633:B650"/>
    <mergeCell ref="C633:C650"/>
    <mergeCell ref="D633:D650"/>
    <mergeCell ref="B651:B668"/>
    <mergeCell ref="C651:C668"/>
    <mergeCell ref="D651:D668"/>
    <mergeCell ref="D612:D632"/>
    <mergeCell ref="B543:B553"/>
    <mergeCell ref="B677:B682"/>
    <mergeCell ref="C677:C682"/>
    <mergeCell ref="B719:B723"/>
    <mergeCell ref="B535:B542"/>
    <mergeCell ref="B183:B202"/>
    <mergeCell ref="D203:D213"/>
    <mergeCell ref="D677:D682"/>
    <mergeCell ref="B422:B429"/>
    <mergeCell ref="B357:B364"/>
    <mergeCell ref="D357:D364"/>
    <mergeCell ref="B391:B399"/>
    <mergeCell ref="C391:C399"/>
    <mergeCell ref="D391:D399"/>
    <mergeCell ref="C400:C413"/>
    <mergeCell ref="B365:B372"/>
    <mergeCell ref="C365:C372"/>
    <mergeCell ref="B214:B222"/>
    <mergeCell ref="C214:C222"/>
    <mergeCell ref="D365:D372"/>
    <mergeCell ref="C357:C364"/>
    <mergeCell ref="C612:C632"/>
    <mergeCell ref="C260:C269"/>
    <mergeCell ref="D260:D269"/>
    <mergeCell ref="D250:D259"/>
    <mergeCell ref="C250:C259"/>
    <mergeCell ref="D414:D421"/>
    <mergeCell ref="D382:D390"/>
    <mergeCell ref="B336:B346"/>
    <mergeCell ref="B74:B92"/>
    <mergeCell ref="B347:B356"/>
    <mergeCell ref="C347:C356"/>
    <mergeCell ref="D347:D356"/>
    <mergeCell ref="C317:C326"/>
    <mergeCell ref="D115:D126"/>
    <mergeCell ref="C115:C126"/>
    <mergeCell ref="C327:C335"/>
    <mergeCell ref="D237:D249"/>
    <mergeCell ref="C237:C249"/>
    <mergeCell ref="B237:B249"/>
    <mergeCell ref="D270:D279"/>
    <mergeCell ref="D308:D316"/>
    <mergeCell ref="C308:C316"/>
    <mergeCell ref="B308:B316"/>
    <mergeCell ref="B250:B259"/>
    <mergeCell ref="D223:D236"/>
    <mergeCell ref="C223:C236"/>
    <mergeCell ref="B223:B236"/>
    <mergeCell ref="D164:D182"/>
    <mergeCell ref="C164:C182"/>
    <mergeCell ref="B164:B182"/>
    <mergeCell ref="B270:B279"/>
    <mergeCell ref="B260:B269"/>
    <mergeCell ref="B414:B421"/>
    <mergeCell ref="C414:C421"/>
    <mergeCell ref="C719:C723"/>
    <mergeCell ref="D719:D723"/>
    <mergeCell ref="C519:C526"/>
    <mergeCell ref="C454:C460"/>
    <mergeCell ref="C579:C603"/>
    <mergeCell ref="D579:D603"/>
    <mergeCell ref="C543:C553"/>
    <mergeCell ref="D543:D553"/>
    <mergeCell ref="B691:B700"/>
    <mergeCell ref="C691:C700"/>
    <mergeCell ref="D691:D700"/>
    <mergeCell ref="B461:B482"/>
    <mergeCell ref="D519:D526"/>
    <mergeCell ref="D535:D542"/>
    <mergeCell ref="D554:D572"/>
    <mergeCell ref="C554:C572"/>
    <mergeCell ref="B519:B526"/>
    <mergeCell ref="B483:B500"/>
    <mergeCell ref="B430:B453"/>
    <mergeCell ref="B454:B460"/>
    <mergeCell ref="B501:B518"/>
    <mergeCell ref="C501:C518"/>
  </mergeCells>
  <hyperlinks>
    <hyperlink ref="J72" r:id="rId1" xr:uid="{4F0DAB39-F823-EA4C-9677-2E79217F8AEE}"/>
    <hyperlink ref="J518" r:id="rId2" display="http://www.cvc.com.ve/docs/2019131131355Plan Nacional de Infraestructura CVC.pdf" xr:uid="{777CF6FB-A176-0E49-9988-86600B83665C}"/>
    <hyperlink ref="J568" r:id="rId3" xr:uid="{6A395314-1A8F-AB42-86D6-1A5230551011}"/>
    <hyperlink ref="J515" r:id="rId4" xr:uid="{7CC72895-C156-2149-A578-0689F256D328}"/>
    <hyperlink ref="J681" r:id="rId5" xr:uid="{29707000-7074-0F45-BE93-A574694C9294}"/>
    <hyperlink ref="J715" r:id="rId6" xr:uid="{C9F30BF8-A6DC-4E40-9621-15F2E527A7FA}"/>
    <hyperlink ref="J408" r:id="rId7" xr:uid="{42ECE89F-9900-C24F-B725-99644830FC6F}"/>
    <hyperlink ref="J412" r:id="rId8" xr:uid="{31B847DE-A12C-AB4F-B623-2432A26B0CB1}"/>
    <hyperlink ref="J70" r:id="rId9" xr:uid="{FD7AB1D1-E48F-104D-A6F6-CBF39D3F63F0}"/>
    <hyperlink ref="J459" r:id="rId10" xr:uid="{FAD7CD86-4B97-F649-AFC9-8F741E8EE176}"/>
    <hyperlink ref="J24" r:id="rId11" display="http://caritasvenezuela.org/wp-content/uploads/2020/06/Caritas-Informe-de-Desnutricion-Abril-2020.pdf" xr:uid="{A889C8E9-EA08-B441-8D56-C0CA837C8184}"/>
    <hyperlink ref="J453" r:id="rId12" xr:uid="{406904D6-5E3D-1245-9C8C-6176C06207F6}"/>
    <hyperlink ref="J566" r:id="rId13" xr:uid="{C7625EB4-AEDD-C84C-87C1-04726C614DBC}"/>
    <hyperlink ref="J495" r:id="rId14" xr:uid="{38ADF5C7-9F43-9F4D-987F-01DE465B334F}"/>
    <hyperlink ref="J479" r:id="rId15" xr:uid="{52E95B80-A847-504A-BD10-BB5020EE4D08}"/>
    <hyperlink ref="J43" r:id="rId16" xr:uid="{9117B213-E158-F84F-88B7-C22E9F327E54}"/>
    <hyperlink ref="J17" r:id="rId17" xr:uid="{B8FD35D7-C7CE-FA4C-9287-241CDD5A9F37}"/>
    <hyperlink ref="J16" r:id="rId18" xr:uid="{C22C0523-635C-3448-A268-455CAFDAC969}"/>
    <hyperlink ref="J85" r:id="rId19" xr:uid="{6A3321CB-4270-B143-BB9A-179E4B9CF42A}"/>
    <hyperlink ref="J84" r:id="rId20" xr:uid="{A304DC11-05A2-6642-B57B-471D2CA7B25E}"/>
    <hyperlink ref="J105" r:id="rId21" xr:uid="{01633696-C0FA-4443-8FD2-D0562680DE16}"/>
    <hyperlink ref="J104" r:id="rId22" xr:uid="{1ECDB10B-41F4-B74E-97E5-CE46CD3942DC}"/>
    <hyperlink ref="J103" r:id="rId23" xr:uid="{73443689-74F9-CE42-BF45-1C9CDAA4D4EA}"/>
    <hyperlink ref="J138" r:id="rId24" xr:uid="{1186E710-75B7-B341-933E-A5AE40A7A248}"/>
    <hyperlink ref="J137" r:id="rId25" xr:uid="{EE9AAD8A-5D25-124C-B51B-755E9CBAA3E3}"/>
    <hyperlink ref="J157" r:id="rId26" xr:uid="{9C90A313-6923-3240-9E4F-BD8BEEDAA909}"/>
    <hyperlink ref="J156" r:id="rId27" xr:uid="{F67181D5-B1D3-AA44-B66C-EED42D6766C1}"/>
    <hyperlink ref="J175" r:id="rId28" xr:uid="{EFDDB835-B89A-204A-B303-182FC524FC6B}"/>
    <hyperlink ref="J174" r:id="rId29" xr:uid="{A575C02B-C062-D748-BACF-AAE1281F5185}"/>
    <hyperlink ref="J194" r:id="rId30" xr:uid="{A5008F74-8240-8846-8451-DFB26E469B5D}"/>
    <hyperlink ref="J193" r:id="rId31" xr:uid="{B38EB714-D700-8044-A84E-77C4C39F9C5E}"/>
    <hyperlink ref="J55" r:id="rId32" display="https://publications.iadb.org/publications/spanish/document/Proceso_Regional_de_Las_Am%C3%A9ricas_Foro_Mundial_del_Agua_2018_Informe_subregional_Sudam%C3%A9rica.pdf" xr:uid="{FC7407E3-5548-7248-B305-DABAF54CB075}"/>
    <hyperlink ref="J449" r:id="rId33" xr:uid="{36495F68-9060-9F4C-BDF7-DEBF9E60842E}"/>
    <hyperlink ref="J603" r:id="rId34" xr:uid="{8637EA1D-F317-8B45-B906-1771732A0F88}"/>
    <hyperlink ref="J598" r:id="rId35" xr:uid="{2EF43C77-BB4C-C04C-8BBD-C7021F37B922}"/>
    <hyperlink ref="J630" r:id="rId36" xr:uid="{6FB66A78-66E4-6848-ABAB-06BC677B1132}"/>
    <hyperlink ref="J645" r:id="rId37" xr:uid="{CDB3878E-2014-3647-A338-F2583198F679}"/>
    <hyperlink ref="J668" r:id="rId38" display="http://www.cvc.com.ve/docs/2019131131355Plan Nacional de Infraestructura CVC.pdf" xr:uid="{C83F029D-02F2-5041-AAAC-DB4648F7F14E}"/>
    <hyperlink ref="J665" r:id="rId39" xr:uid="{71047F5C-CC36-BA49-B0B8-993654BBCED5}"/>
    <hyperlink ref="J610" r:id="rId40" xr:uid="{263A2761-C492-9F41-B7C5-9F6620FC825E}"/>
    <hyperlink ref="J56" r:id="rId41" xr:uid="{263F9FE1-6213-4F4C-AB00-FD3BC7AFE827}"/>
    <hyperlink ref="J73" r:id="rId42" xr:uid="{AFC29934-DD20-5F40-AA88-A8D70D4C50D0}"/>
    <hyperlink ref="J316" r:id="rId43" xr:uid="{03093BD6-1845-4C46-8ED7-529331CC2458}"/>
    <hyperlink ref="J15" r:id="rId44" xr:uid="{C3BF3833-5292-EF43-A49C-6E75F4169386}"/>
    <hyperlink ref="J18" r:id="rId45" xr:uid="{BDD0887C-6F75-E041-AC67-3034011BCB75}"/>
    <hyperlink ref="J480" r:id="rId46" xr:uid="{4A3DFA57-C3A2-4846-8674-0414145D6160}"/>
    <hyperlink ref="J600" r:id="rId47" xr:uid="{7841B88C-7B70-2848-9B38-4E8590A9ED3B}"/>
    <hyperlink ref="J14" r:id="rId48" xr:uid="{A24E9D4C-A8B0-D848-9B98-381639D45BDB}"/>
    <hyperlink ref="J6" r:id="rId49" xr:uid="{525050DD-C128-B24F-AD2F-4D0666E18F43}"/>
    <hyperlink ref="J7" r:id="rId50" xr:uid="{7A237773-E6CF-2E44-B2BE-A6A27DC74127}"/>
    <hyperlink ref="J11" r:id="rId51" xr:uid="{7A3AAF83-9989-FB44-8DC6-48144C92C052}"/>
    <hyperlink ref="J8" r:id="rId52" xr:uid="{A2103316-9373-5C47-A68C-D49A49F7A920}"/>
    <hyperlink ref="J10" r:id="rId53" xr:uid="{0BD6D406-960B-4C4A-A56C-C176625E1C70}"/>
    <hyperlink ref="J12" r:id="rId54" xr:uid="{7FC4E436-D9BF-7348-8808-4C59FACD59B5}"/>
    <hyperlink ref="J68" r:id="rId55" xr:uid="{80912074-D055-9747-AC5B-1AE778E6DE39}"/>
    <hyperlink ref="J59" r:id="rId56" xr:uid="{8B37B895-EFBA-3A46-B816-0A4DBBE45050}"/>
    <hyperlink ref="J61" r:id="rId57" xr:uid="{7D05D599-F5F1-DC46-86C7-90CDF1997148}"/>
    <hyperlink ref="J37" r:id="rId58" xr:uid="{63B0AEC6-C606-C843-9AE2-2440B4C45E11}"/>
    <hyperlink ref="J102" r:id="rId59" xr:uid="{69CFDDA2-5014-C841-A1FB-EBB42A3F67A5}"/>
    <hyperlink ref="J119" r:id="rId60" xr:uid="{9EB27B4F-6C7A-5B46-91D0-45AD4888FC57}"/>
    <hyperlink ref="J136" r:id="rId61" xr:uid="{6D721952-F929-144F-A578-E29CEBDFB19F}"/>
    <hyperlink ref="J155" r:id="rId62" xr:uid="{064642C2-8C0C-4043-A3F7-35D7AAA401F6}"/>
    <hyperlink ref="J173" r:id="rId63" xr:uid="{813EAB2D-1513-844B-8087-7F9CBEF71C98}"/>
    <hyperlink ref="J192" r:id="rId64" xr:uid="{74355CCA-BE6B-A34A-91F5-1AB952B7E37E}"/>
    <hyperlink ref="J209" r:id="rId65" xr:uid="{2063B179-2799-6948-A6F9-2E819C13F45A}"/>
    <hyperlink ref="J219" r:id="rId66" xr:uid="{092BFD9D-0EFD-1F41-8C2F-E38CF6A17E95}"/>
    <hyperlink ref="J228" r:id="rId67" xr:uid="{7DC2E488-3610-1F42-99E6-E8E8F7393ECE}"/>
    <hyperlink ref="J244" r:id="rId68" xr:uid="{84A292F5-9E0B-5947-920C-ECF7A4B63C2B}"/>
    <hyperlink ref="J257" r:id="rId69" xr:uid="{F3F1C25E-E41C-E642-A8CA-8EDF948F6AD6}"/>
    <hyperlink ref="J267" r:id="rId70" xr:uid="{B6F7DA3F-EDC3-6F45-B0AA-F2836A653B2D}"/>
    <hyperlink ref="J277" r:id="rId71" xr:uid="{728DECC9-7F3C-AA46-9152-2D52700BEFDB}"/>
    <hyperlink ref="J282" r:id="rId72" xr:uid="{74B50C53-3EB5-084E-9C32-0003117F8CE6}"/>
    <hyperlink ref="J293" r:id="rId73" xr:uid="{CFBB24CF-3A7F-204B-8D3C-F1FF19FD1933}"/>
    <hyperlink ref="J322" r:id="rId74" xr:uid="{A6B03933-5309-694E-B0D3-0925CED8116C}"/>
    <hyperlink ref="J331" r:id="rId75" xr:uid="{A73079CA-FBA0-444C-B62B-13CDC4A6F730}"/>
    <hyperlink ref="J342" r:id="rId76" xr:uid="{3F0ACFDF-ED9F-544B-A8BC-09DBFD98D3AD}"/>
    <hyperlink ref="J351" r:id="rId77" xr:uid="{4D8C8594-782E-8540-A5F7-D9A287683AB4}"/>
    <hyperlink ref="J361" r:id="rId78" xr:uid="{8BBEAB07-8A32-0D47-B6A4-928148BF4593}"/>
    <hyperlink ref="J369" r:id="rId79" xr:uid="{C23437FB-9A14-BB45-A635-8B403FA73D3B}"/>
    <hyperlink ref="J378" r:id="rId80" xr:uid="{4472B27E-C240-AB47-A04E-07A2A8124D4C}"/>
    <hyperlink ref="J387" r:id="rId81" xr:uid="{EFA23E26-F769-034F-A3F1-A879A95CE20D}"/>
    <hyperlink ref="J396" r:id="rId82" xr:uid="{DF1FB8B1-9205-3845-903F-2B73BC4FE6E3}"/>
    <hyperlink ref="J405" r:id="rId83" xr:uid="{7E1973FB-9520-0546-8FF7-AD627BB8AF82}"/>
    <hyperlink ref="J419" r:id="rId84" xr:uid="{C26B7951-C719-C047-B021-1F9DDB6D9A11}"/>
    <hyperlink ref="J427" r:id="rId85" xr:uid="{7D97B353-7BC6-EF43-9611-B03E44C6470A}"/>
    <hyperlink ref="J577" r:id="rId86" xr:uid="{06455BE8-4EEF-A949-9547-10BC0D23CAB2}"/>
    <hyperlink ref="J713" r:id="rId87" xr:uid="{305AC801-46DD-414E-9112-C9668AD36A54}"/>
    <hyperlink ref="J29" r:id="rId88" xr:uid="{F93EE4A4-86B1-E144-A004-EBFC8E208E03}"/>
    <hyperlink ref="J30" r:id="rId89" xr:uid="{807D869A-F4F8-F646-BEEC-B010C7ED54BA}"/>
    <hyperlink ref="J33" r:id="rId90" xr:uid="{3C2B4BD0-BDA5-A741-A010-3173A6A86B1C}"/>
    <hyperlink ref="J31" r:id="rId91" xr:uid="{9255D234-6C1F-5C46-B79C-7EA783DCEF69}"/>
    <hyperlink ref="J32" r:id="rId92" xr:uid="{D1519E40-660F-DF4E-B92F-8016359F99A7}"/>
    <hyperlink ref="J36" r:id="rId93" xr:uid="{E9921A64-E37E-0F46-8E59-597C7F4B6A41}"/>
    <hyperlink ref="J34" r:id="rId94" xr:uid="{4D2BF725-99D1-574B-8301-E589EBED5D98}"/>
    <hyperlink ref="J45" r:id="rId95" xr:uid="{47043713-7914-F244-86DE-3214C78B102B}"/>
    <hyperlink ref="J46" r:id="rId96" xr:uid="{D6E12226-32EA-EA40-9DF1-04E8EAE38E22}"/>
    <hyperlink ref="J47" r:id="rId97" xr:uid="{13C41312-BE9B-A946-9EDD-AF29617408DA}"/>
    <hyperlink ref="J48" r:id="rId98" xr:uid="{585C5FC7-4054-D34D-8708-C4D115771188}"/>
    <hyperlink ref="J64" r:id="rId99" xr:uid="{B6DD3D65-D5C3-674A-8051-E3BDDCC047DE}"/>
    <hyperlink ref="J66" r:id="rId100" xr:uid="{8605BBBE-7417-FB47-B7E0-B0742AF86E11}"/>
    <hyperlink ref="J60" r:id="rId101" xr:uid="{15EB597F-5E2D-034E-9124-2AF9DCE60ED5}"/>
    <hyperlink ref="J83" r:id="rId102" xr:uid="{8C84F69D-87D8-5F41-995F-A017835AB91A}"/>
    <hyperlink ref="J101" r:id="rId103" xr:uid="{4CDDA456-D1BA-AC41-AA64-295022C16AD9}"/>
    <hyperlink ref="J93" r:id="rId104" xr:uid="{5CD6CD9A-C886-DE4D-9904-969FC7BF0E5A}"/>
    <hyperlink ref="J94" r:id="rId105" xr:uid="{4F211BEF-70DD-8947-9DB9-38421D25B9B2}"/>
    <hyperlink ref="J97" r:id="rId106" xr:uid="{FA59710C-F37E-DD4D-A146-15B97AD5785B}"/>
    <hyperlink ref="J95" r:id="rId107" xr:uid="{7CBD6C06-0D2F-8F4D-A367-293305A532A3}"/>
    <hyperlink ref="J96" r:id="rId108" xr:uid="{FFE0C982-217B-5045-8AF2-987FBA2D772E}"/>
    <hyperlink ref="J98" r:id="rId109" xr:uid="{43D0D901-FA6B-E648-B33A-168477A2D05E}"/>
    <hyperlink ref="J135" r:id="rId110" xr:uid="{4DA6CD8C-2469-4841-B309-E4AA6CC13D23}"/>
    <hyperlink ref="J127" r:id="rId111" xr:uid="{E7C5CD73-5C74-A145-ACB0-ED2FF72E01CD}"/>
    <hyperlink ref="J128" r:id="rId112" xr:uid="{C4F2D7C1-72C8-934D-A358-4D4F25BAD0FB}"/>
    <hyperlink ref="J131" r:id="rId113" xr:uid="{59C27938-CD22-904A-BDAC-CC88A6C9B674}"/>
    <hyperlink ref="J129" r:id="rId114" xr:uid="{B4886F7E-282F-434B-B052-7550244C56BB}"/>
    <hyperlink ref="J130" r:id="rId115" xr:uid="{A39A4590-A63D-CD42-AFA7-A9C7DFDB132A}"/>
    <hyperlink ref="J132" r:id="rId116" xr:uid="{F7DF74CC-C87D-2141-BE50-0ED533916F37}"/>
    <hyperlink ref="J154" r:id="rId117" xr:uid="{B1ADBB61-1771-F241-A991-36C45CA49B86}"/>
    <hyperlink ref="J146" r:id="rId118" xr:uid="{33CDEF74-E640-0B4C-B394-2E99ECCD49D3}"/>
    <hyperlink ref="J147" r:id="rId119" xr:uid="{FD367368-D822-F142-9093-877218FDA000}"/>
    <hyperlink ref="J150" r:id="rId120" xr:uid="{7BECD6F7-1B08-A941-A8DC-AB7143ED39C2}"/>
    <hyperlink ref="J148" r:id="rId121" xr:uid="{439D4ED9-83AF-6649-9830-23321DC7039E}"/>
    <hyperlink ref="J149" r:id="rId122" xr:uid="{51F9E228-59DC-B74C-B81D-73E379C92262}"/>
    <hyperlink ref="J151" r:id="rId123" xr:uid="{C3009DB6-C75C-234B-90FF-3F93CE10F235}"/>
    <hyperlink ref="J172" r:id="rId124" xr:uid="{538EA383-8BA4-A248-860E-26707F201051}"/>
    <hyperlink ref="J164" r:id="rId125" xr:uid="{2EEF14DD-E1CB-4C49-BD27-5D7903F1B8E9}"/>
    <hyperlink ref="J165" r:id="rId126" xr:uid="{1AEE4742-F092-3145-8E06-EDAE51D93E48}"/>
    <hyperlink ref="J168" r:id="rId127" xr:uid="{EF9FB505-C238-D64B-A99C-B0B3946A8431}"/>
    <hyperlink ref="J166" r:id="rId128" xr:uid="{156114BC-0796-E449-AF21-1E8BF0F2DADC}"/>
    <hyperlink ref="J167" r:id="rId129" xr:uid="{1C5696CA-F700-8147-AAE6-F30E4B75967E}"/>
    <hyperlink ref="J169" r:id="rId130" xr:uid="{F3BA8614-8808-D746-9628-063075A647DA}"/>
    <hyperlink ref="J191" r:id="rId131" xr:uid="{B866F96B-24B5-6048-A1A8-37AEE036569A}"/>
    <hyperlink ref="J183" r:id="rId132" xr:uid="{72D6E730-896F-F342-9963-E9C71F081916}"/>
    <hyperlink ref="J184" r:id="rId133" xr:uid="{DEE24B0C-80B5-A74F-88A8-7272E24C4442}"/>
    <hyperlink ref="J187" r:id="rId134" xr:uid="{F55466CF-F458-4248-9A0D-72832C890BF5}"/>
    <hyperlink ref="J185" r:id="rId135" xr:uid="{338692DC-E899-A440-BA61-E3AAF6547E1B}"/>
    <hyperlink ref="J186" r:id="rId136" xr:uid="{891DF8A9-2004-FF45-9AC6-B8BFD6EC9AE2}"/>
    <hyperlink ref="J188" r:id="rId137" xr:uid="{AE4FEED6-BFD7-6D41-A7CF-85555AC67F71}"/>
    <hyperlink ref="J82" r:id="rId138" xr:uid="{9D5EB583-2206-0F4E-98CE-9CB42991D236}"/>
    <hyperlink ref="J74" r:id="rId139" xr:uid="{A390FF97-2C61-9343-8F3E-4B2B75F1B0E5}"/>
    <hyperlink ref="J75" r:id="rId140" xr:uid="{676FA14E-53AA-A449-9B59-A8AE3F23DBD7}"/>
    <hyperlink ref="J78" r:id="rId141" xr:uid="{CAB092F0-1173-3041-9852-F72701E73D6F}"/>
    <hyperlink ref="J76" r:id="rId142" xr:uid="{CF40EE7E-E45C-5149-8634-8339D8CF9296}"/>
    <hyperlink ref="J77" r:id="rId143" xr:uid="{6C278D6A-CCD4-DC40-BB5C-D090D50E4C12}"/>
    <hyperlink ref="J79" r:id="rId144" xr:uid="{F97A3319-8A44-AF45-B57B-7E70EAC5E27E}"/>
    <hyperlink ref="J116" r:id="rId145" xr:uid="{B894ABE7-56CF-CA48-9EAB-29A54369AD85}"/>
    <hyperlink ref="J115" r:id="rId146" xr:uid="{F8D831ED-3BEC-764B-881C-A0AEB6E271DC}"/>
    <hyperlink ref="J203" r:id="rId147" xr:uid="{01A6E73B-C1E1-E94B-9FFC-B89C15A7FCE8}"/>
    <hyperlink ref="J204" r:id="rId148" xr:uid="{0EE0F13A-2FCF-3348-8012-69AA0DCA70AB}"/>
    <hyperlink ref="J205" r:id="rId149" xr:uid="{03354D42-BC52-334D-A7EA-5F9CCA44B190}"/>
    <hyperlink ref="J208" r:id="rId150" xr:uid="{979A235A-DF05-3B44-8A32-178364F423FB}"/>
    <hyperlink ref="J206" r:id="rId151" xr:uid="{0C047634-258D-F84C-9E00-DC1AD9CE1C25}"/>
    <hyperlink ref="J230" r:id="rId152" xr:uid="{011BF3AC-4DC3-8748-9D0E-284C11D0AC72}"/>
    <hyperlink ref="J214" r:id="rId153" xr:uid="{38D41129-8283-904B-83A5-8C88ACCA9E65}"/>
    <hyperlink ref="J216" r:id="rId154" xr:uid="{DC0585FA-25AF-B149-A4B9-891BB7A7453C}"/>
    <hyperlink ref="J215" r:id="rId155" xr:uid="{946CEC9D-BA02-7642-8254-F5F677AAA109}"/>
    <hyperlink ref="J218" r:id="rId156" xr:uid="{2AA8874A-EA78-F545-911A-4C7860A4013E}"/>
    <hyperlink ref="J223" r:id="rId157" xr:uid="{4FFB7DD1-BAA6-B742-A345-07B0D1AD7362}"/>
    <hyperlink ref="J225" r:id="rId158" xr:uid="{5ECB258A-13A5-9A40-9105-D5887BC0C73F}"/>
    <hyperlink ref="J224" r:id="rId159" xr:uid="{926D454F-20B6-884C-9F59-AE0DB03F6FDD}"/>
    <hyperlink ref="J227" r:id="rId160" xr:uid="{876729BA-3A42-7C41-A2A6-3E25521E01C0}"/>
    <hyperlink ref="J245" r:id="rId161" xr:uid="{7DE9E8F2-A390-9D4C-818B-FF4A53E6E927}"/>
    <hyperlink ref="J238" r:id="rId162" xr:uid="{F628A8EE-3F9F-CC44-A7EA-5606354A982F}"/>
    <hyperlink ref="J240" r:id="rId163" xr:uid="{3FF965F3-ED0F-DA43-9D1E-0F75D2342D12}"/>
    <hyperlink ref="J243" r:id="rId164" xr:uid="{EE29DBBF-6326-084D-B27C-B6AC66247047}"/>
    <hyperlink ref="J237" r:id="rId165" xr:uid="{937B2DB7-F46A-5742-B73F-AD4A679BFD49}"/>
    <hyperlink ref="J241" r:id="rId166" xr:uid="{39DF9506-C683-564A-8184-4DEFD7B9F16F}"/>
    <hyperlink ref="J341" r:id="rId167" xr:uid="{8835A396-A5F8-B64E-A4A2-EB84606AC0BF}"/>
    <hyperlink ref="J340" r:id="rId168" xr:uid="{3EBD77BD-8B17-B046-93AB-FDDCAFDA85A1}"/>
    <hyperlink ref="J251" r:id="rId169" xr:uid="{AC12C9CF-67BF-2A44-B20B-927295BD2DAC}"/>
    <hyperlink ref="J253" r:id="rId170" xr:uid="{31946FA2-B970-C045-BBAF-3BF8C0BEA950}"/>
    <hyperlink ref="J256" r:id="rId171" xr:uid="{307F85FB-D212-0C4C-9A55-371B9B450397}"/>
    <hyperlink ref="J250" r:id="rId172" xr:uid="{8C03DEB7-08FE-4E4F-9299-86222EF11789}"/>
    <hyperlink ref="J254" r:id="rId173" xr:uid="{B40189F6-3220-8041-98DA-17E8ACFD0240}"/>
    <hyperlink ref="J261" r:id="rId174" xr:uid="{7D4873F7-2875-7D45-81AA-747D96839113}"/>
    <hyperlink ref="J263" r:id="rId175" xr:uid="{09DC8527-1346-C048-A8EA-7FCAC626A037}"/>
    <hyperlink ref="J266" r:id="rId176" xr:uid="{16CFECE3-7755-9C40-B74B-6B7831DE96CC}"/>
    <hyperlink ref="J260" r:id="rId177" xr:uid="{F2CEC994-3793-8D48-800E-51911C647AB6}"/>
    <hyperlink ref="J264" r:id="rId178" xr:uid="{3DF5F44C-E8CD-F64F-9553-6AEA90B0C6FA}"/>
    <hyperlink ref="J271" r:id="rId179" xr:uid="{CC822ED4-0958-C647-9697-058AF554A6F3}"/>
    <hyperlink ref="J273" r:id="rId180" xr:uid="{969CB7E9-3F06-C640-8EA5-139D66315C7A}"/>
    <hyperlink ref="J276" r:id="rId181" xr:uid="{CFB92B30-03A3-0E4D-B9BC-7010DE3D38D9}"/>
    <hyperlink ref="J270" r:id="rId182" xr:uid="{1179B434-08A0-1049-88D7-27EE877FB406}"/>
    <hyperlink ref="J274" r:id="rId183" xr:uid="{C7F2ECF4-B096-DD47-87C9-4907BDDC3CD6}"/>
    <hyperlink ref="J280" r:id="rId184" xr:uid="{7A7C0517-6482-E145-A096-F5A482824992}"/>
    <hyperlink ref="J281" r:id="rId185" xr:uid="{682117BE-E257-404C-AB88-389E38989504}"/>
    <hyperlink ref="J283" r:id="rId186" xr:uid="{A57FE93F-08A7-2B48-A610-B2E3B824708E}"/>
    <hyperlink ref="J292" r:id="rId187" xr:uid="{7B522E8C-1B44-DE48-B0CC-23313C53ED33}"/>
    <hyperlink ref="J285" r:id="rId188" xr:uid="{3D885D75-A985-0C4D-BED2-4AD78DFDB284}"/>
    <hyperlink ref="J286" r:id="rId189" xr:uid="{A5A8D3CC-34E1-E646-8198-4AE17262E334}"/>
    <hyperlink ref="J289" r:id="rId190" xr:uid="{B7E4F542-C2D5-BD46-A5C6-74E9D263AC35}"/>
    <hyperlink ref="J287" r:id="rId191" xr:uid="{2DADE9E3-599C-AC48-8DE6-FA8311CBCE17}"/>
    <hyperlink ref="J288" r:id="rId192" xr:uid="{85168AC1-FC6B-564D-AC49-E83E9ABBFB25}"/>
    <hyperlink ref="J290" r:id="rId193" xr:uid="{82BF191F-0534-1E4C-ACEF-BC3FB01B3213}"/>
    <hyperlink ref="J317" r:id="rId194" xr:uid="{26E3344E-4555-614C-AA9C-0EBBDA37B624}"/>
    <hyperlink ref="J318" r:id="rId195" xr:uid="{AF7681D1-DE17-8B46-ADE7-B32771B2F06E}"/>
    <hyperlink ref="J321" r:id="rId196" xr:uid="{DDFEA9A5-62D8-A249-89C9-89066E5E3662}"/>
    <hyperlink ref="J319" r:id="rId197" xr:uid="{1E4FAE28-B6AB-304F-82E7-E3332AA1365B}"/>
    <hyperlink ref="J308" r:id="rId198" xr:uid="{C118530A-CFCB-3941-A15D-51295EFAB087}"/>
    <hyperlink ref="J309" r:id="rId199" xr:uid="{16665F6F-13A1-A74D-AFFD-502D43860085}"/>
    <hyperlink ref="J312" r:id="rId200" xr:uid="{DA1C2747-1B09-4845-8E10-DCE9B548A50D}"/>
    <hyperlink ref="J327" r:id="rId201" xr:uid="{C70EC42C-2B51-A045-998B-29DFDA8CC7D4}"/>
    <hyperlink ref="J328" r:id="rId202" xr:uid="{492DAD8D-5135-614A-B148-4AE65CF84C09}"/>
    <hyperlink ref="J330" r:id="rId203" xr:uid="{258AA5BD-5521-BE40-9F27-492740A68B74}"/>
    <hyperlink ref="J336" r:id="rId204" xr:uid="{0158E076-9A62-4945-8184-84EDC99FB8FB}"/>
    <hyperlink ref="J337" r:id="rId205" xr:uid="{44B66950-519A-AC4F-B70E-B3DD204ABB0A}"/>
    <hyperlink ref="J339" r:id="rId206" xr:uid="{98ED99FA-9BFD-D74D-B8D5-EF2180681FCB}"/>
    <hyperlink ref="J347" r:id="rId207" xr:uid="{F7B30B52-1238-A945-AC71-882BC5F977E2}"/>
    <hyperlink ref="J348" r:id="rId208" xr:uid="{67F50045-4733-8049-B287-C74F539EA466}"/>
    <hyperlink ref="J350" r:id="rId209" xr:uid="{CEDD4396-2299-1547-B595-9893F715CF47}"/>
    <hyperlink ref="J357" r:id="rId210" xr:uid="{01F4B94B-9657-434D-A62D-76E3DB93818C}"/>
    <hyperlink ref="J358" r:id="rId211" xr:uid="{8901E609-EF11-9C4B-972C-954937499F1F}"/>
    <hyperlink ref="J360" r:id="rId212" xr:uid="{6D053425-C717-A640-9308-BF4872C21A45}"/>
    <hyperlink ref="J365" r:id="rId213" xr:uid="{258510B7-333B-EE4B-AADB-50D2A214FF7B}"/>
    <hyperlink ref="J366" r:id="rId214" xr:uid="{E861AE78-1653-E044-B0BE-9F25B3DEC83D}"/>
    <hyperlink ref="J368" r:id="rId215" xr:uid="{9A5D617E-F0A6-004D-B5E5-45748ACB7793}"/>
    <hyperlink ref="J373" r:id="rId216" xr:uid="{D924E3D8-E556-BE40-B384-0DC7B2AD2C6C}"/>
    <hyperlink ref="J375" r:id="rId217" xr:uid="{5CC46285-AA60-6547-8F9C-A24A59BA9FEA}"/>
    <hyperlink ref="J374" r:id="rId218" xr:uid="{666D86DA-87CC-1041-9756-57B0F003246C}"/>
    <hyperlink ref="J377" r:id="rId219" xr:uid="{7EB7F6A1-AE59-1146-93B0-BCCAEF3FFA4C}"/>
    <hyperlink ref="J382" r:id="rId220" xr:uid="{C9F95125-9A3D-9241-A42B-E484372B713B}"/>
    <hyperlink ref="J384" r:id="rId221" xr:uid="{D3502D32-2368-9E4D-B981-F500FCC8C868}"/>
    <hyperlink ref="J383" r:id="rId222" xr:uid="{2300316D-B50F-6748-A5A6-F22F2631A389}"/>
    <hyperlink ref="J386" r:id="rId223" xr:uid="{15D5B962-B2CE-9746-8B40-A759077DBC12}"/>
    <hyperlink ref="J391" r:id="rId224" xr:uid="{A2351882-DA27-B345-855A-3E233CAE9175}"/>
    <hyperlink ref="J393" r:id="rId225" xr:uid="{82AF61A3-D76B-F146-8B63-41C4C74863B6}"/>
    <hyperlink ref="J392" r:id="rId226" xr:uid="{4CAAD2D3-C484-C148-B272-14B188FF7442}"/>
    <hyperlink ref="J395" r:id="rId227" xr:uid="{9D055BFB-7C41-1E44-994E-EA55052C5584}"/>
    <hyperlink ref="J401" r:id="rId228" xr:uid="{B4E67021-FFD4-0744-BE2E-282E72D1E273}"/>
    <hyperlink ref="J400" r:id="rId229" xr:uid="{5392BA8C-AF5A-AA4C-B2D0-1E8FB6590F8A}"/>
    <hyperlink ref="J404" r:id="rId230" xr:uid="{738AF406-9754-5A40-96F6-61C2C38DA2F6}"/>
    <hyperlink ref="J415" r:id="rId231" xr:uid="{B3181588-7B71-094D-9A56-A8F32878F502}"/>
    <hyperlink ref="J417" r:id="rId232" xr:uid="{A64BD9A8-7707-2E41-BFF0-CF74DD47C142}"/>
    <hyperlink ref="J414" r:id="rId233" xr:uid="{09AA3E22-81A2-B24F-B202-704AD2142745}"/>
    <hyperlink ref="J418" r:id="rId234" xr:uid="{C47B498F-C7E8-9A4E-A95E-EF3927472774}"/>
    <hyperlink ref="J423" r:id="rId235" xr:uid="{CB4A1BAA-5702-5E40-94D3-ADF07A49B7C7}"/>
    <hyperlink ref="J425" r:id="rId236" xr:uid="{F7472652-4B3A-424A-826B-41DB9746FC3E}"/>
    <hyperlink ref="J422" r:id="rId237" xr:uid="{F181649E-8CCD-1D4A-A20F-BF7F05EEE190}"/>
    <hyperlink ref="J426" r:id="rId238" xr:uid="{CA0097FB-3C52-E445-8287-8ED1575011F2}"/>
    <hyperlink ref="J440" r:id="rId239" xr:uid="{568A6C18-BC1F-134F-8A84-7DAA5BD182D4}"/>
    <hyperlink ref="J430" r:id="rId240" xr:uid="{C8892947-9261-2D46-8A04-835B02086D98}"/>
    <hyperlink ref="J431" r:id="rId241" xr:uid="{A920DCA3-65B5-1B4B-96DA-64910137CCF4}"/>
    <hyperlink ref="J434" r:id="rId242" xr:uid="{F0D42EF9-F917-444B-B017-71BE00E996B2}"/>
    <hyperlink ref="J432" r:id="rId243" xr:uid="{9002BDFF-7368-164F-8DBF-A15561ED8C89}"/>
    <hyperlink ref="J433" r:id="rId244" xr:uid="{EA3FF62B-512B-B24B-AB22-E5E3861B5867}"/>
    <hyperlink ref="J436" r:id="rId245" xr:uid="{3C553594-7E0E-1C4C-B933-111828C7B291}"/>
    <hyperlink ref="J470" r:id="rId246" xr:uid="{764D6A6F-DAF2-A644-B0E7-7E7810B18556}"/>
    <hyperlink ref="J461" r:id="rId247" xr:uid="{FB413C3B-1432-7F46-B759-3D1ABB143BFD}"/>
    <hyperlink ref="J462" r:id="rId248" xr:uid="{A47C9F8E-F70E-5948-817F-0FF007995298}"/>
    <hyperlink ref="J465" r:id="rId249" xr:uid="{8763F502-960B-9547-B391-1900E94EC6E3}"/>
    <hyperlink ref="J463" r:id="rId250" xr:uid="{14EB91BE-B1B1-0C40-9F2F-662052CB48D7}"/>
    <hyperlink ref="J464" r:id="rId251" xr:uid="{AC6B5618-3D0A-604C-8900-6B157D435001}"/>
    <hyperlink ref="J467" r:id="rId252" xr:uid="{2A8DEAA4-97E3-C841-8D4E-33ED7C0763D5}"/>
    <hyperlink ref="J492" r:id="rId253" xr:uid="{66002E83-8507-054C-94EC-EB4F12BAC49F}"/>
    <hyperlink ref="J483" r:id="rId254" xr:uid="{6F633E23-18D4-F244-AC6C-50C71B1B16B0}"/>
    <hyperlink ref="J484" r:id="rId255" xr:uid="{E7455627-F4F6-0546-8E3E-AD03B107845A}"/>
    <hyperlink ref="J487" r:id="rId256" xr:uid="{8F60D520-5660-1B43-81D9-281C854AA6F0}"/>
    <hyperlink ref="J485" r:id="rId257" xr:uid="{A53F7612-B770-954A-9DEF-3552DC9DA6FE}"/>
    <hyperlink ref="J486" r:id="rId258" xr:uid="{C432EB86-3754-044D-80D8-653448F1FDEC}"/>
    <hyperlink ref="J489" r:id="rId259" xr:uid="{D63C600A-B2F8-E84B-962D-840243B1741B}"/>
    <hyperlink ref="J510" r:id="rId260" xr:uid="{7D3B9524-F5FD-1D4A-947B-BA04BFCF558B}"/>
    <hyperlink ref="J501" r:id="rId261" xr:uid="{436469E2-3534-BF4C-BFBB-1BC4BBDFA544}"/>
    <hyperlink ref="J502" r:id="rId262" xr:uid="{C158CB10-B737-8F49-854D-2C1B62133D3D}"/>
    <hyperlink ref="J505" r:id="rId263" xr:uid="{2EFA1A7F-0EE0-004C-8D07-1A43E1BB7304}"/>
    <hyperlink ref="J503" r:id="rId264" xr:uid="{15791996-FB4F-674D-AD33-598FDBF13493}"/>
    <hyperlink ref="J504" r:id="rId265" xr:uid="{5C26CD06-7532-214A-9695-D77550078D8A}"/>
    <hyperlink ref="J506" r:id="rId266" xr:uid="{D9837253-0972-A441-9F05-173E4137FD17}"/>
    <hyperlink ref="J543" r:id="rId267" xr:uid="{DDB6B4B6-4148-7547-8FBA-00A6A7FB34B7}"/>
    <hyperlink ref="J545" r:id="rId268" xr:uid="{7C7DDFB7-546B-2743-8917-88E9388AA0D6}"/>
    <hyperlink ref="J544" r:id="rId269" xr:uid="{36361B50-FA90-8A47-BE13-DF42BB00238A}"/>
    <hyperlink ref="J548" r:id="rId270" xr:uid="{DAED97D2-E1F9-9E40-A416-E9559DD5C93F}"/>
    <hyperlink ref="J563" r:id="rId271" xr:uid="{7AF86D0D-F81C-BF41-AE5F-D48A4A8F2E1A}"/>
    <hyperlink ref="J554" r:id="rId272" xr:uid="{F56EFAF3-A429-FF44-80F4-FBCE41C39957}"/>
    <hyperlink ref="J555" r:id="rId273" xr:uid="{0B6E79B6-681D-CD4E-9145-CFB32F2DDED3}"/>
    <hyperlink ref="J558" r:id="rId274" xr:uid="{4E389E4A-A089-8246-8862-B06E2EAE4163}"/>
    <hyperlink ref="J556" r:id="rId275" xr:uid="{F1CAD071-A35E-1A47-B832-78D8129D95C5}"/>
    <hyperlink ref="J557" r:id="rId276" xr:uid="{29F45E46-05C2-A647-922C-A27FCD0D2C43}"/>
    <hyperlink ref="J559" r:id="rId277" xr:uid="{5723AA2E-89D3-6A42-9702-0E081C5EFF75}"/>
    <hyperlink ref="J573" r:id="rId278" xr:uid="{8BA261F1-17D7-BB41-AB2F-7641A10EEC25}"/>
    <hyperlink ref="J576" r:id="rId279" xr:uid="{678779D9-4E4E-0A49-8A1E-D1FBF7E49FE6}"/>
    <hyperlink ref="J520" r:id="rId280" xr:uid="{490421E3-97EE-AE41-8992-26C247CAE666}"/>
    <hyperlink ref="J523" r:id="rId281" xr:uid="{57C55B78-BB6E-2649-B0D9-EED37D8DEB51}"/>
    <hyperlink ref="J528" r:id="rId282" xr:uid="{B75EDD31-2C32-E24D-ACE4-EF1827A14056}"/>
    <hyperlink ref="J531" r:id="rId283" xr:uid="{1D041DBD-D57C-D04C-892D-7739E5FD6BB5}"/>
    <hyperlink ref="J527" r:id="rId284" xr:uid="{B0E894D4-5DC9-604F-98BC-78D06A0112D6}"/>
    <hyperlink ref="J536" r:id="rId285" xr:uid="{0D14930C-2E31-7746-99EA-616796E195FC}"/>
    <hyperlink ref="J535" r:id="rId286" xr:uid="{9FDB4844-2AB9-184D-8D53-397059A2EFC8}"/>
    <hyperlink ref="J519" r:id="rId287" xr:uid="{3ABCB48A-D36C-2F4A-BE4D-03E616315F2B}"/>
    <hyperlink ref="J521" r:id="rId288" xr:uid="{75929381-CF16-7C49-8CDF-8C4986B0F4A6}"/>
    <hyperlink ref="J118" r:id="rId289" xr:uid="{130A5046-48BB-F441-AB7E-1D1D2366A5C5}"/>
    <hyperlink ref="J456" r:id="rId290" xr:uid="{989FE018-B39D-AF41-91EC-0606CBCA6A05}"/>
    <hyperlink ref="J454" r:id="rId291" xr:uid="{3D836A98-BF45-B340-98FF-2FBB7C4F9F17}"/>
    <hyperlink ref="J458" r:id="rId292" xr:uid="{373F5C03-DBB6-A141-9877-23ECE8F37E1F}"/>
    <hyperlink ref="J9" r:id="rId293" xr:uid="{9263E7B1-9812-AB4B-82F8-0C847485EECC}"/>
    <hyperlink ref="J435" r:id="rId294" xr:uid="{E26EB784-0C10-DB47-9AA6-B5CD912CBED1}"/>
    <hyperlink ref="J466" r:id="rId295" xr:uid="{09958192-BE38-E248-8603-B3DE85AB86EC}"/>
    <hyperlink ref="J488" r:id="rId296" xr:uid="{02D9374E-C1B8-D747-B8E0-49C53382DF89}"/>
    <hyperlink ref="J507" r:id="rId297" xr:uid="{6CCF2684-E838-584A-AD19-F57B376DFC44}"/>
    <hyperlink ref="J560" r:id="rId298" xr:uid="{35ABCE6B-B8DC-F346-AAA1-1611C5AC79E1}"/>
    <hyperlink ref="J300" r:id="rId299" xr:uid="{D6A5DE5C-A30B-9F47-B397-F0E78316F417}"/>
    <hyperlink ref="J299" r:id="rId300" xr:uid="{76C75A3E-0133-2F4D-BF4F-F0220380482E}"/>
    <hyperlink ref="J589" r:id="rId301" xr:uid="{3CF94D4E-4EDB-C54E-BC25-418DEAEA0D45}"/>
    <hyperlink ref="J579" r:id="rId302" xr:uid="{41CE1F79-4BFD-1B48-9B5F-0601F96D4466}"/>
    <hyperlink ref="J580" r:id="rId303" xr:uid="{1A4701D7-D438-1E4E-8DD2-DFFF6F5D9A3B}"/>
    <hyperlink ref="J583" r:id="rId304" xr:uid="{BD2A20C7-960C-9348-ABBC-90BBCD84DA35}"/>
    <hyperlink ref="J581" r:id="rId305" xr:uid="{643789AC-F887-DF43-8B26-AB747EC05979}"/>
    <hyperlink ref="J582" r:id="rId306" xr:uid="{A1F22652-817F-CF43-BFE8-2CB7D3F23BCC}"/>
    <hyperlink ref="J585" r:id="rId307" xr:uid="{8377E4D0-932D-B54C-9910-DCBA8190B39C}"/>
    <hyperlink ref="J584" r:id="rId308" xr:uid="{932A0841-86BB-B849-B862-6B847D6FEE66}"/>
    <hyperlink ref="J605" r:id="rId309" xr:uid="{CA54602B-1157-4846-9F4B-F6CDA7B62E66}"/>
    <hyperlink ref="J604" r:id="rId310" xr:uid="{9DDEA815-673C-EF43-8CCF-57CD9A448495}"/>
    <hyperlink ref="J608" r:id="rId311" xr:uid="{BD41C7D2-6014-EE47-98A5-4B21E16F9D94}"/>
    <hyperlink ref="J621" r:id="rId312" xr:uid="{43736B4E-624C-DF43-AE5A-B2939EF227F1}"/>
    <hyperlink ref="J612" r:id="rId313" xr:uid="{CBB7F57E-63B4-9E47-A188-1FF93F55AC3B}"/>
    <hyperlink ref="J613" r:id="rId314" xr:uid="{7A118CEB-1894-9249-8974-A9DA0735AB64}"/>
    <hyperlink ref="J616" r:id="rId315" xr:uid="{5DB3FF6A-AF3F-6246-878A-174C78081905}"/>
    <hyperlink ref="J614" r:id="rId316" xr:uid="{067B75E3-3255-BA4A-91D6-FB21DC3A18E4}"/>
    <hyperlink ref="J615" r:id="rId317" xr:uid="{4045A62C-EC40-E745-B594-ACB8B845623C}"/>
    <hyperlink ref="J618" r:id="rId318" xr:uid="{5FD9BF10-5867-BC48-9812-73475696F10F}"/>
    <hyperlink ref="J617" r:id="rId319" xr:uid="{867EED6D-D6EC-BD49-A3BD-73C387F1AC70}"/>
    <hyperlink ref="J642" r:id="rId320" xr:uid="{42ADDD16-E6F3-3B43-89D4-5C1D0FC152EC}"/>
    <hyperlink ref="J633" r:id="rId321" xr:uid="{E612E528-D9D1-9D4A-A7C8-EAF1BD010DA6}"/>
    <hyperlink ref="J634" r:id="rId322" xr:uid="{490E89D9-9324-A840-B614-9103382DE00C}"/>
    <hyperlink ref="J637" r:id="rId323" xr:uid="{EB18D8BE-40DA-5849-B4D3-3EDFF2408442}"/>
    <hyperlink ref="J635" r:id="rId324" xr:uid="{C10AB205-A6F6-F541-9BD3-8E3898448220}"/>
    <hyperlink ref="J636" r:id="rId325" xr:uid="{7F23C77C-A259-A148-9C48-319F3207A09D}"/>
    <hyperlink ref="J639" r:id="rId326" xr:uid="{5E4C4C2D-DBB9-4342-BD4D-624F12A9829A}"/>
    <hyperlink ref="J638" r:id="rId327" xr:uid="{EAA15009-D71F-554D-8661-2C13475CB5D6}"/>
    <hyperlink ref="J660" r:id="rId328" xr:uid="{4622A537-045A-8D40-AA4A-5A0D484BAB31}"/>
    <hyperlink ref="J651" r:id="rId329" xr:uid="{6978ADF2-D29B-6646-B528-55E90313D1D1}"/>
    <hyperlink ref="J652" r:id="rId330" xr:uid="{FFBB71A3-6DAB-FA42-A61A-2C06B4FC4901}"/>
    <hyperlink ref="J655" r:id="rId331" xr:uid="{E892BBFA-372B-BF48-8E2F-114677BA1EE1}"/>
    <hyperlink ref="J653" r:id="rId332" xr:uid="{DA9D6BA7-2FF8-8742-A5B8-91CB8AA3E5EB}"/>
    <hyperlink ref="J654" r:id="rId333" xr:uid="{49B2C635-81A5-2C4F-B48E-913D4BF2FA49}"/>
    <hyperlink ref="J656" r:id="rId334" xr:uid="{EDCE8AC7-D445-3E44-A08B-E1191A1FAF7B}"/>
    <hyperlink ref="J657" r:id="rId335" xr:uid="{DA7159DD-FECD-FD47-99D5-653EF5945527}"/>
    <hyperlink ref="J670" r:id="rId336" xr:uid="{510F8A1B-9BC3-8F40-BE3A-CF1F387EEF9E}"/>
    <hyperlink ref="J673" r:id="rId337" xr:uid="{ED42777C-4DCF-7C40-BD1B-4BAECCF79039}"/>
    <hyperlink ref="J669" r:id="rId338" xr:uid="{97484C8D-D5F8-B447-9E19-045F2DA01916}"/>
    <hyperlink ref="J671" r:id="rId339" xr:uid="{89B60155-87F2-7943-AA34-9A74052E963F}"/>
    <hyperlink ref="J678" r:id="rId340" xr:uid="{544ABCE8-8801-744E-80EF-402F0355F9BD}"/>
    <hyperlink ref="J677" r:id="rId341" xr:uid="{0E653A67-2C4B-1D41-A9B8-3C42D5E3D290}"/>
    <hyperlink ref="J684" r:id="rId342" xr:uid="{5A15BE7A-7476-7C42-B5BB-93C3ABC3DD28}"/>
    <hyperlink ref="J683" r:id="rId343" xr:uid="{09D0ABE2-1C0D-9C45-87B6-345D91B5947F}"/>
    <hyperlink ref="J691" r:id="rId344" xr:uid="{5B88F89B-66CC-2442-8D91-654CF984BED3}"/>
    <hyperlink ref="J693" r:id="rId345" xr:uid="{01FBEC76-5A6C-A44C-8D18-83ABF4DB0E75}"/>
    <hyperlink ref="J692" r:id="rId346" xr:uid="{65D4A819-BB9E-E944-BDC4-2BB38263C83C}"/>
    <hyperlink ref="J696" r:id="rId347" xr:uid="{F9D1C3FF-E82B-B646-ACD0-96DB91D81FFA}"/>
    <hyperlink ref="J710" r:id="rId348" xr:uid="{EEC34B2B-BB7B-084E-80CF-FEBBDE9DED90}"/>
    <hyperlink ref="J701" r:id="rId349" xr:uid="{7EE43D12-F32F-1F4A-8177-96E530EAA09C}"/>
    <hyperlink ref="J702" r:id="rId350" xr:uid="{9D720B38-F1C2-0849-90ED-B59B25ED7A0C}"/>
    <hyperlink ref="J705" r:id="rId351" xr:uid="{1F00D05A-301C-0848-A8FF-3BA085DF71B1}"/>
    <hyperlink ref="J703" r:id="rId352" xr:uid="{4B417C51-785A-1F4F-949B-4B68BC9FEABF}"/>
    <hyperlink ref="J704" r:id="rId353" xr:uid="{DCC05BFC-8DD3-C24F-892B-EC6BE1B1F047}"/>
    <hyperlink ref="J706" r:id="rId354" xr:uid="{C938C128-AC0F-2341-918C-E3770FD48964}"/>
    <hyperlink ref="J707" r:id="rId355" xr:uid="{7D9C945C-4B93-CB44-80ED-3C1F5C7324FF}"/>
    <hyperlink ref="J723" r:id="rId356" xr:uid="{FC46D79F-4DE0-5D4A-B60F-07E6A2DAE255}"/>
    <hyperlink ref="J719" r:id="rId357" xr:uid="{0F501F71-B76F-B54E-969B-A5C67BE82613}"/>
    <hyperlink ref="J722" r:id="rId358" xr:uid="{A37E87CD-E704-D742-9741-0AD2D1EAE140}"/>
    <hyperlink ref="J726" r:id="rId359" xr:uid="{89893C1C-4D16-4D52-8B88-B0B214263EC3}"/>
    <hyperlink ref="J727" r:id="rId360" xr:uid="{6DA4E393-7605-4534-8B9E-BC79369BCF4A}"/>
    <hyperlink ref="J720" r:id="rId361" xr:uid="{20D9E487-DFE6-4125-86C4-5F4B3A5258E6}"/>
    <hyperlink ref="J189" r:id="rId362" xr:uid="{CF65AF5F-8475-4E34-AFEE-98550BE2138A}"/>
    <hyperlink ref="J170" r:id="rId363" xr:uid="{B2B8F447-11D1-4A29-AE51-9B0F3208D8DC}"/>
    <hyperlink ref="J152" r:id="rId364" xr:uid="{ADADDA36-4B7E-49E1-B24F-44D95D769B3C}"/>
    <hyperlink ref="J133" r:id="rId365" xr:uid="{1C351A9C-FC27-43D6-8355-81DF09D03FA7}"/>
    <hyperlink ref="J99" r:id="rId366" xr:uid="{A0413FD1-7B57-493C-9539-DCDD6B4C1315}"/>
    <hyperlink ref="J80" r:id="rId367" xr:uid="{120D8200-DA27-4D62-8F3D-5B156F79D168}"/>
    <hyperlink ref="J67" r:id="rId368" xr:uid="{4D5624F0-80CC-403B-B86C-6C99B7E7B844}"/>
    <hyperlink ref="J49" r:id="rId369" xr:uid="{A9F8F6E2-83A1-4CB1-8858-7C14BC503C34}"/>
    <hyperlink ref="J310" r:id="rId370" xr:uid="{FCD12EA8-D0F7-4690-A0C5-56CBFCF1CC8E}"/>
    <hyperlink ref="J438" r:id="rId371" xr:uid="{2629EE78-B976-45B4-ADE3-5A5C419FD970}"/>
    <hyperlink ref="J455" r:id="rId372" xr:uid="{4D251126-87EA-469C-B380-434E0B42FF32}"/>
    <hyperlink ref="J468" r:id="rId373" xr:uid="{8FC86237-CF8B-4058-A476-2E6E4172CEF4}"/>
    <hyperlink ref="J708" r:id="rId374" xr:uid="{671B7933-8D86-465D-AEA3-2CECBEAB49F9}"/>
    <hyperlink ref="J694" r:id="rId375" xr:uid="{A0BDF320-8088-4CD6-8E66-550E5A0AEBA6}"/>
    <hyperlink ref="J658" r:id="rId376" xr:uid="{90E3FB87-8B76-4A16-B55A-48AC76E2ECCF}"/>
    <hyperlink ref="J640" r:id="rId377" xr:uid="{1F4F3256-82E7-439F-97FA-396D667569AE}"/>
    <hyperlink ref="J619" r:id="rId378" xr:uid="{70CEF0C9-C91F-4C69-BDAE-9E1005CD7829}"/>
    <hyperlink ref="J606" r:id="rId379" xr:uid="{294BE4F5-F69F-4FE7-8AD4-13E30055D5A6}"/>
    <hyperlink ref="J587" r:id="rId380" xr:uid="{B3520CBF-812D-4CA3-9417-B1C827DE262A}"/>
    <hyperlink ref="J574" r:id="rId381" xr:uid="{C7854898-D3EC-4D42-872E-518DCDF1E099}"/>
    <hyperlink ref="J561" r:id="rId382" xr:uid="{BB256FDD-9950-47CF-A23B-4F758B45E242}"/>
    <hyperlink ref="J546" r:id="rId383" xr:uid="{AD99AECC-AF95-42AB-B4EF-0B3D0FBD7A17}"/>
    <hyperlink ref="J508" r:id="rId384" xr:uid="{73D214D7-43AA-489A-860C-51948AD11352}"/>
    <hyperlink ref="J490" r:id="rId385" xr:uid="{2958FC92-2AA5-4BB2-811A-F178CE7277D6}"/>
    <hyperlink ref="J402" r:id="rId386" xr:uid="{CD707ADE-1515-4B43-BE90-D79C30D56B64}"/>
    <hyperlink ref="J62" r:id="rId387" xr:uid="{F2589AC0-7A71-4FF9-AFAA-5B1746DC9219}"/>
    <hyperlink ref="J437" r:id="rId388" xr:uid="{27F7ABA5-E1B7-49D2-BDAA-A42ECB1093CB}"/>
    <hyperlink ref="J586" r:id="rId389" xr:uid="{88E1ABBC-7EF8-4D51-B638-A72ACD368037}"/>
    <hyperlink ref="J13" r:id="rId390" xr:uid="{F63B4E17-50B9-4424-B68A-A2CED33E4B24}"/>
    <hyperlink ref="J35" r:id="rId391" xr:uid="{1101E5C1-C6DD-45B1-B184-7B0BB33146DF}"/>
    <hyperlink ref="J50" r:id="rId392" xr:uid="{24E25500-FD99-4044-B823-99B1524FB405}"/>
    <hyperlink ref="J65" r:id="rId393" xr:uid="{DCDB96B9-ADDD-4962-ADE0-5919F3EA343D}"/>
    <hyperlink ref="J81" r:id="rId394" xr:uid="{9D7DE944-5B76-49C1-A01B-2B520331F271}"/>
    <hyperlink ref="J100" r:id="rId395" xr:uid="{893DC5CC-82D3-47D2-BD09-122DC5B130DD}"/>
    <hyperlink ref="J117" r:id="rId396" xr:uid="{8CC7F96C-4514-49B0-899D-4CDA2D4D9178}"/>
    <hyperlink ref="J134" r:id="rId397" xr:uid="{57DE0DE8-6782-4CED-A472-CD2D580CD0F9}"/>
    <hyperlink ref="J153" r:id="rId398" xr:uid="{F4BC1A6C-3251-4CBC-A2FF-49DB0B9FE47E}"/>
    <hyperlink ref="J171" r:id="rId399" xr:uid="{D424D7FA-CA3B-4158-B7F7-7F79870E1A0A}"/>
    <hyperlink ref="J190" r:id="rId400" xr:uid="{C0683DBA-D4E4-463E-B4B8-95CE185BC3E0}"/>
    <hyperlink ref="J207" r:id="rId401" xr:uid="{432A7347-046E-4C39-97E1-0C0F27A52344}"/>
    <hyperlink ref="J217" r:id="rId402" xr:uid="{5BED36F2-0775-484A-97BC-14FC1779CDCA}"/>
    <hyperlink ref="J226" r:id="rId403" xr:uid="{67A91E57-CD93-4057-904F-74BD05E73793}"/>
    <hyperlink ref="J242" r:id="rId404" xr:uid="{0B80E1A4-241F-4B88-9880-398597F228A6}"/>
    <hyperlink ref="J255" r:id="rId405" xr:uid="{290C6FAF-186D-4D18-A69B-D97CB662ABE1}"/>
    <hyperlink ref="J265" r:id="rId406" xr:uid="{4EFAEEF5-7C63-4358-8FBB-1FCABB5ABBC7}"/>
    <hyperlink ref="J275" r:id="rId407" xr:uid="{37B94C61-CD80-4EFB-8F1A-24BA67CAFBC0}"/>
    <hyperlink ref="J291" r:id="rId408" xr:uid="{EBE4553C-1C69-42F0-9A45-3311F038BA10}"/>
    <hyperlink ref="J298" r:id="rId409" xr:uid="{B012CD68-BD68-413A-A58A-09CD655B2D19}"/>
    <hyperlink ref="J311" r:id="rId410" xr:uid="{BF40FA99-71C1-4278-A5E5-76D63785A23D}"/>
    <hyperlink ref="J320" r:id="rId411" xr:uid="{065E2DA7-6D10-4485-BAF5-AB741C015AC0}"/>
    <hyperlink ref="J329" r:id="rId412" xr:uid="{94FAB9C5-52F3-47E0-B225-240D66DD474B}"/>
    <hyperlink ref="J338" r:id="rId413" xr:uid="{6194A3C4-588B-429B-A3C5-45426FBBF5C1}"/>
    <hyperlink ref="J349" r:id="rId414" xr:uid="{EBC9B7E8-3CF9-4AC7-8D29-D2AC4F174F64}"/>
    <hyperlink ref="J359" r:id="rId415" xr:uid="{6328B0DF-116F-40C8-B77A-BCE15E5E0716}"/>
    <hyperlink ref="J367" r:id="rId416" xr:uid="{18180843-58D4-4303-BE85-FB16D7E7A8BD}"/>
    <hyperlink ref="J376" r:id="rId417" xr:uid="{D866049C-16E7-4E91-91F9-B7B370CC85AA}"/>
    <hyperlink ref="J385" r:id="rId418" xr:uid="{CBDCF085-F9AD-4398-BBFB-408CE8B7C26C}"/>
    <hyperlink ref="J394" r:id="rId419" xr:uid="{8B6C849A-2905-4C11-87D3-32E8565D142C}"/>
    <hyperlink ref="J403" r:id="rId420" xr:uid="{ECADC302-FABD-442B-9C3B-60B400CFABCB}"/>
    <hyperlink ref="J439" r:id="rId421" xr:uid="{7CF9F7B5-C3F8-4BE8-882B-0F29559942D3}"/>
    <hyperlink ref="J457" r:id="rId422" xr:uid="{15116D7E-EF49-4868-AE5F-24D55CA9BEC6}"/>
    <hyperlink ref="J469" r:id="rId423" xr:uid="{A38997F8-C6B4-4D49-B42E-66646312EB63}"/>
    <hyperlink ref="J491" r:id="rId424" xr:uid="{0CA12472-0E57-401E-BA39-2008859F2FD2}"/>
    <hyperlink ref="J509" r:id="rId425" xr:uid="{D153BA17-DC71-4354-B173-1CF11241A4A6}"/>
    <hyperlink ref="J522" r:id="rId426" xr:uid="{93E7BF62-A01B-49B9-8F98-6735E7847230}"/>
    <hyperlink ref="J529" r:id="rId427" xr:uid="{968D0FEB-01D5-4378-BC29-FA7BB5D194BE}"/>
    <hyperlink ref="J537" r:id="rId428" xr:uid="{AFCF0664-7F24-49B7-B11A-05E412815A40}"/>
    <hyperlink ref="J547" r:id="rId429" xr:uid="{1944277B-20EF-40C4-A8D8-FFF5AE4ACBED}"/>
    <hyperlink ref="J562" r:id="rId430" xr:uid="{932B5FBB-7DDF-40D0-9B6C-DEB43AAA1127}"/>
    <hyperlink ref="J575" r:id="rId431" xr:uid="{56F94B9C-2DD6-4C58-BF5B-DEC04D2143B7}"/>
    <hyperlink ref="J588" r:id="rId432" xr:uid="{BE03B438-3EB5-4FAC-A6E6-1A61ABBDB078}"/>
    <hyperlink ref="J607" r:id="rId433" xr:uid="{F9FE677D-7A76-4979-81DC-D6C406F0C1A9}"/>
    <hyperlink ref="J620" r:id="rId434" xr:uid="{997E8C25-53CA-43FF-BFD2-E1C5742B8885}"/>
    <hyperlink ref="J641" r:id="rId435" xr:uid="{F3332804-FC79-4DDE-8555-0D432728546D}"/>
    <hyperlink ref="J659" r:id="rId436" xr:uid="{215132A4-B503-49AD-8285-D2F1EA47A233}"/>
    <hyperlink ref="J672" r:id="rId437" xr:uid="{FDA4998F-0EA7-4091-90FE-D52D78B0DCDF}"/>
    <hyperlink ref="J679" r:id="rId438" xr:uid="{71ACB15A-65AF-45AA-88BA-9E65FA8C4DFA}"/>
    <hyperlink ref="J685" r:id="rId439" xr:uid="{60E80278-0870-4E03-9C80-3EFC07E93E77}"/>
    <hyperlink ref="J695" r:id="rId440" xr:uid="{B5EEDC8D-1816-4FCA-98AF-9B5FAE93355D}"/>
    <hyperlink ref="J709" r:id="rId441" xr:uid="{ED96072E-0C0C-4B40-9DCB-C7AA5B792BFF}"/>
    <hyperlink ref="J721" r:id="rId442" xr:uid="{D336D96F-215F-42A8-909F-7193FE6BE7C8}"/>
  </hyperlink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Tabla de Datos</vt:lpstr>
      <vt:lpstr>Tabla de Referencias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revision>0</cp:revision>
  <dcterms:created xsi:type="dcterms:W3CDTF">2022-06-08T16:17:53Z</dcterms:created>
  <dcterms:modified xsi:type="dcterms:W3CDTF">2022-11-05T01:30:45Z</dcterms:modified>
</cp:coreProperties>
</file>